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9300" tabRatio="853" activeTab="1"/>
  </bookViews>
  <sheets>
    <sheet name="Ekamutneri hamematakan" sheetId="4" r:id="rId1"/>
    <sheet name="Dramakani hamematakan" sheetId="6" r:id="rId2"/>
  </sheets>
  <definedNames>
    <definedName name="_xlnm.Print_Area" localSheetId="1">'Dramakani hamematakan'!$A$1:$E$97</definedName>
    <definedName name="_xlnm.Print_Area" localSheetId="0">'Ekamutneri hamematakan'!$A$1:$E$73</definedName>
  </definedNames>
  <calcPr calcId="125725"/>
</workbook>
</file>

<file path=xl/calcChain.xml><?xml version="1.0" encoding="utf-8"?>
<calcChain xmlns="http://schemas.openxmlformats.org/spreadsheetml/2006/main">
  <c r="E65" i="6"/>
  <c r="E62" i="4"/>
  <c r="D69" i="6"/>
  <c r="D77"/>
  <c r="E76"/>
  <c r="E75"/>
  <c r="E81"/>
  <c r="C69"/>
  <c r="E70"/>
  <c r="E71"/>
  <c r="E72"/>
  <c r="E73"/>
  <c r="E74"/>
  <c r="C77"/>
  <c r="E78"/>
  <c r="E79"/>
  <c r="E80"/>
  <c r="E8"/>
  <c r="E87"/>
  <c r="E86"/>
  <c r="D85"/>
  <c r="C85"/>
  <c r="E84"/>
  <c r="E83"/>
  <c r="D82"/>
  <c r="C82"/>
  <c r="C68" l="1"/>
  <c r="D68"/>
  <c r="E77"/>
  <c r="E69"/>
  <c r="E82"/>
  <c r="E85"/>
  <c r="E67"/>
  <c r="E66"/>
  <c r="E64"/>
  <c r="E63"/>
  <c r="E62"/>
  <c r="D61"/>
  <c r="C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D34"/>
  <c r="D24" s="1"/>
  <c r="C34"/>
  <c r="C24" s="1"/>
  <c r="E33"/>
  <c r="E32"/>
  <c r="E31"/>
  <c r="E30"/>
  <c r="E29"/>
  <c r="E28"/>
  <c r="E27"/>
  <c r="E26"/>
  <c r="E25"/>
  <c r="E34" l="1"/>
  <c r="E61"/>
  <c r="E68"/>
  <c r="E22"/>
  <c r="E21"/>
  <c r="E20"/>
  <c r="E19"/>
  <c r="E18"/>
  <c r="E17"/>
  <c r="E16"/>
  <c r="E15"/>
  <c r="E14"/>
  <c r="E13"/>
  <c r="E12"/>
  <c r="E11"/>
  <c r="E10"/>
  <c r="E9"/>
  <c r="D7" l="1"/>
  <c r="C7"/>
  <c r="E6"/>
  <c r="E7" l="1"/>
  <c r="E64" i="4"/>
  <c r="E63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D32" l="1"/>
  <c r="C32"/>
  <c r="E31"/>
  <c r="E30"/>
  <c r="E29"/>
  <c r="E28"/>
  <c r="E27"/>
  <c r="E26"/>
  <c r="E32" l="1"/>
  <c r="D22"/>
  <c r="E25"/>
  <c r="E24"/>
  <c r="E23"/>
  <c r="E21"/>
  <c r="E20"/>
  <c r="E19"/>
  <c r="E18"/>
  <c r="E17"/>
  <c r="E16"/>
  <c r="E15"/>
  <c r="E14"/>
  <c r="E13"/>
  <c r="E12"/>
  <c r="E11"/>
  <c r="E10"/>
  <c r="E9"/>
  <c r="E8"/>
  <c r="E7" l="1"/>
  <c r="D6"/>
  <c r="C6"/>
  <c r="E6" l="1"/>
  <c r="D23" i="6" l="1"/>
  <c r="C23"/>
  <c r="C88" s="1"/>
  <c r="E24" l="1"/>
  <c r="D88"/>
  <c r="E88" s="1"/>
  <c r="E23"/>
  <c r="C22" i="4" l="1"/>
  <c r="C65" s="1"/>
  <c r="D65"/>
  <c r="E22" l="1"/>
  <c r="E65"/>
</calcChain>
</file>

<file path=xl/sharedStrings.xml><?xml version="1.0" encoding="utf-8"?>
<sst xmlns="http://schemas.openxmlformats.org/spreadsheetml/2006/main" count="176" uniqueCount="116">
  <si>
    <t>հազ.դրամ</t>
  </si>
  <si>
    <t>Կ.Տ</t>
  </si>
  <si>
    <t>ՏՆՕՐԵՆ՝</t>
  </si>
  <si>
    <t>հ/հ</t>
  </si>
  <si>
    <t xml:space="preserve">                 </t>
  </si>
  <si>
    <t>/ անուն, ազգանուն/</t>
  </si>
  <si>
    <t>ԳԼԽԱՎՈՐ ՀԱՇՎԱՊԱՀ՝</t>
  </si>
  <si>
    <t>I</t>
  </si>
  <si>
    <t xml:space="preserve">Վճարովի ծառայություններից </t>
  </si>
  <si>
    <t>Ֆինանսական օգնությունից</t>
  </si>
  <si>
    <t>Ակտիվներին վերաբերող շնորհներից</t>
  </si>
  <si>
    <t>Բանկի տոկոսից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</si>
  <si>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</si>
  <si>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</si>
  <si>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</si>
  <si>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</si>
  <si>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</si>
  <si>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</si>
  <si>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</si>
  <si>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</si>
  <si>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</si>
  <si>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</si>
  <si>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</si>
  <si>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</si>
  <si>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</si>
  <si>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</si>
  <si>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</si>
  <si>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</si>
  <si>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</si>
  <si>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</si>
  <si>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</si>
  <si>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</si>
  <si>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</si>
  <si>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Տնտեսական ապրանքների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</si>
  <si>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</si>
  <si>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</si>
  <si>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</si>
  <si>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III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</si>
  <si>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</si>
  <si>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</si>
  <si>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</si>
  <si>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Հիմնական միջոցների հիմնական վերանորոգում, այդ թվում՝</t>
  </si>
  <si>
    <t>IV</t>
  </si>
  <si>
    <t>Դրամական միջոցների ազատ մնացորդը հաշվետու ժամանակաշրջանի վերջին</t>
  </si>
  <si>
    <t xml:space="preserve"> հազ. դրամ</t>
  </si>
  <si>
    <t>Գնումների համակարգողի ծառայության գծով</t>
  </si>
  <si>
    <t>էլ․ստորագրության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</si>
  <si>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</si>
  <si>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</si>
  <si>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</si>
  <si>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</si>
  <si>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</si>
  <si>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Տարբերություն ավելացում (+) նվազեցում (-)</t>
  </si>
  <si>
    <t>Վարձակալությունից</t>
  </si>
  <si>
    <t>Սպասարկման և կոմունալ համավճարների գծով</t>
  </si>
  <si>
    <t>ներառական կրթության գծով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</si>
  <si>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</si>
  <si>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</si>
  <si>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</si>
  <si>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</si>
  <si>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  Տ Ե Ղ Ե Կ Ա Ն Ք</t>
  </si>
  <si>
    <t>աշակերտական գույք</t>
  </si>
  <si>
    <t>ա)</t>
  </si>
  <si>
    <t xml:space="preserve">բ) </t>
  </si>
  <si>
    <t xml:space="preserve">գ) </t>
  </si>
  <si>
    <t>սպառման ֆոնդի օգտագործում, այդ թվում՝</t>
  </si>
  <si>
    <t xml:space="preserve">դ) 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</si>
  <si>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</si>
  <si>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</si>
  <si>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</si>
  <si>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</si>
  <si>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</si>
  <si>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</si>
  <si>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</si>
  <si>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</si>
  <si>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</si>
  <si>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սպորտային գույք</t>
  </si>
  <si>
    <t>գրականություն</t>
  </si>
  <si>
    <t>Կաթսայատան սպասարկման գծով</t>
  </si>
  <si>
    <t>Այլ ծախսերի գծով</t>
  </si>
  <si>
    <t>նախադպրոցական ուսուցումից</t>
  </si>
  <si>
    <t>նախադպրոցական ուսուցման գծով</t>
  </si>
  <si>
    <t>Գույքագրման և վերագնահատման գծով</t>
  </si>
  <si>
    <t>Ընդամենը դրամական միջոցների ներհոսքեր, այդ թվում՝</t>
  </si>
  <si>
    <t>Ընդամենը դրամական միջոցների արտահոսքեր, այդ թվում՝</t>
  </si>
  <si>
    <t>Այլ արտահոսքերի գծով</t>
  </si>
  <si>
    <t>Փոքրարժեք կամ արագամաշ առարկաների գծով</t>
  </si>
  <si>
    <t>Համակարգիչների տեխնիկական սպասարկման գծով</t>
  </si>
  <si>
    <t>գրասենյակային և տնտեսական գույք</t>
  </si>
  <si>
    <t>համակարգչային սարքավորումներ / տեխնիկա</t>
  </si>
  <si>
    <t xml:space="preserve"> Տ Ե Ղ Ե Կ Ա Ն Ք</t>
  </si>
  <si>
    <t>մեքենաներ և սարքավորումներ</t>
  </si>
  <si>
    <t>Ֆինանսական օգնությունից (օգնիր դպրոցիդ)</t>
  </si>
  <si>
    <t>ՀԱՎԵԼՈՒՐԴ (ՊԱԿԱՍՈՒՐԴ)</t>
  </si>
  <si>
    <t>կուտակված հավելուրդի մնացորդի օգտագործում, այդ թվում՝</t>
  </si>
  <si>
    <t>Չփոխանակվող գործարքներից (դրամաշնորհից)</t>
  </si>
  <si>
    <t>ԵԿԱՄՈՒՏՆԵՐ՝ այդ թվում,</t>
  </si>
  <si>
    <t>Համակարգչային ծրագրի և կայքի սպասարկման գծով</t>
  </si>
  <si>
    <t>Հաշվապահական հաշվառման համակարգչային ծրագրի ձեռքբերում</t>
  </si>
  <si>
    <t>Հիմնական միջոցների ձեռքում, այդ թվում՝</t>
  </si>
  <si>
    <t xml:space="preserve">Չփոխհատուցվող հարկերի գծով </t>
  </si>
  <si>
    <t>Պարտադիր վճարների գծով</t>
  </si>
  <si>
    <t xml:space="preserve">չփոխհատուցվող հարկերի գծով </t>
  </si>
  <si>
    <t>Լ. Հովհաննիսյան</t>
  </si>
  <si>
    <t>Գ. Մարտիրոսյան</t>
  </si>
  <si>
    <t xml:space="preserve">«Երևանի Վ. Սարոյանի անվ. Հ.138հիմն. Դպրոց ՊՈԱԿ» ՊՈԱԿ-ի </t>
  </si>
  <si>
    <t>Այլ ծեկամուտների գծով</t>
  </si>
  <si>
    <t xml:space="preserve">«Երևանի Վ. Սարոյանի անվ. Հ.138հիմն. դպրոց» ՊՈԱԿ-ի </t>
  </si>
  <si>
    <t>Այլ  մուտքերից</t>
  </si>
  <si>
    <t>Աշակերտական գույքի ձեռք բերում</t>
  </si>
  <si>
    <r>
      <t xml:space="preserve">Հաշվետու ժամանակաշրջանի </t>
    </r>
    <r>
      <rPr>
        <b/>
        <u/>
        <sz val="9"/>
        <rFont val="GHEA Grapalat"/>
        <family val="3"/>
      </rPr>
      <t>փաստացի կատարողական</t>
    </r>
  </si>
  <si>
    <r>
      <t xml:space="preserve">Հաշվետու ժամանակաշրջանի </t>
    </r>
    <r>
      <rPr>
        <b/>
        <u/>
        <sz val="9"/>
        <rFont val="GHEA Grapalat"/>
        <charset val="204"/>
      </rPr>
      <t>հաստատված նախահաշիվ</t>
    </r>
  </si>
  <si>
    <t>2017թ. 1-ին եռամսյակի փաստացի կատարողականի և 2017թ . հաստատված եկամուտների ու ծախսերի նախահաշիվների համեմատական ցուցանիշների վերաբերյալ</t>
  </si>
  <si>
    <t>2017թ.  1-ին եռամսյակի փաստացի և հաստատված դրամական միջոցների հոսքերի նախահաշիվների
 համեմատական ցուցանիշների վերաբերյալ</t>
  </si>
  <si>
    <r>
      <t xml:space="preserve">Հաշվետու   ժամանակաշրջանի          </t>
    </r>
    <r>
      <rPr>
        <b/>
        <u/>
        <sz val="9"/>
        <rFont val="GHEA Grapalat"/>
        <family val="3"/>
      </rPr>
      <t>փաստացի կատարողական</t>
    </r>
  </si>
  <si>
    <r>
      <t>Հաշվետու ժամանակաշրջանի</t>
    </r>
    <r>
      <rPr>
        <b/>
        <u/>
        <sz val="9"/>
        <rFont val="GHEA Grapalat"/>
        <charset val="204"/>
      </rPr>
      <t xml:space="preserve"> հաստատված նախահաշիվ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</si>
</sst>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36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sz val="10"/>
      <color indexed="8"/>
      <name val="MS Sans Serif"/>
      <family val="2"/>
    </font>
    <font>
      <sz val="12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b/>
      <u/>
      <sz val="9"/>
      <name val="GHEA Grapalat"/>
      <family val="3"/>
    </font>
    <font>
      <b/>
      <u/>
      <sz val="9"/>
      <name val="GHEA Grapalat"/>
      <charset val="204"/>
    </font>
    <font>
      <sz val="10"/>
      <name val="GHEA Grapalat"/>
      <charset val="204"/>
    </font>
    <font>
      <sz val="9"/>
      <name val="GHEA Grapalat"/>
      <charset val="204"/>
    </font>
    <font>
      <sz val="12"/>
      <name val="GHEA Grapalat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0" borderId="0"/>
    <xf numFmtId="0" fontId="1" fillId="0" borderId="0"/>
    <xf numFmtId="0" fontId="20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8" applyNumberFormat="0" applyAlignment="0" applyProtection="0"/>
    <xf numFmtId="0" fontId="5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3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/>
  </cellStyleXfs>
  <cellXfs count="88">
    <xf numFmtId="0" fontId="0" fillId="0" borderId="0" xfId="0"/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3" fillId="0" borderId="0" xfId="20" applyFont="1" applyAlignment="1" applyProtection="1">
      <alignment vertical="center"/>
      <protection locked="0"/>
    </xf>
    <xf numFmtId="0" fontId="28" fillId="0" borderId="10" xfId="0" applyFont="1" applyBorder="1" applyAlignment="1" applyProtection="1">
      <alignment horizontal="center" vertical="center" wrapText="1"/>
      <protection hidden="1"/>
    </xf>
    <xf numFmtId="0" fontId="24" fillId="0" borderId="10" xfId="20" applyNumberFormat="1" applyFont="1" applyBorder="1" applyAlignment="1" applyProtection="1">
      <alignment horizontal="center" vertical="center"/>
      <protection hidden="1"/>
    </xf>
    <xf numFmtId="165" fontId="24" fillId="0" borderId="10" xfId="20" applyNumberFormat="1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vertical="center"/>
      <protection locked="0"/>
    </xf>
    <xf numFmtId="164" fontId="27" fillId="0" borderId="10" xfId="0" applyNumberFormat="1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vertical="center"/>
    </xf>
    <xf numFmtId="0" fontId="26" fillId="0" borderId="10" xfId="0" applyFont="1" applyBorder="1" applyAlignment="1" applyProtection="1">
      <alignment vertical="center"/>
    </xf>
    <xf numFmtId="0" fontId="26" fillId="0" borderId="10" xfId="0" applyFont="1" applyBorder="1" applyAlignment="1" applyProtection="1">
      <alignment horizontal="left" vertical="center"/>
    </xf>
    <xf numFmtId="0" fontId="26" fillId="0" borderId="10" xfId="0" applyFont="1" applyBorder="1" applyAlignment="1" applyProtection="1">
      <alignment horizontal="left" vertical="center"/>
      <protection locked="0"/>
    </xf>
    <xf numFmtId="0" fontId="24" fillId="0" borderId="10" xfId="20" applyNumberFormat="1" applyFont="1" applyBorder="1" applyAlignment="1" applyProtection="1">
      <alignment horizontal="right" vertical="center"/>
      <protection hidden="1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vertical="center"/>
    </xf>
    <xf numFmtId="0" fontId="29" fillId="0" borderId="10" xfId="0" applyFont="1" applyBorder="1" applyAlignment="1" applyProtection="1">
      <alignment horizontal="left" vertical="center" wrapText="1"/>
    </xf>
    <xf numFmtId="0" fontId="27" fillId="0" borderId="10" xfId="20" applyNumberFormat="1" applyFont="1" applyBorder="1" applyAlignment="1" applyProtection="1">
      <alignment horizontal="center" vertical="center"/>
      <protection locked="0"/>
    </xf>
    <xf numFmtId="0" fontId="26" fillId="0" borderId="10" xfId="20" applyNumberFormat="1" applyFont="1" applyBorder="1" applyAlignment="1" applyProtection="1">
      <alignment horizontal="center" vertical="center"/>
      <protection locked="0"/>
    </xf>
    <xf numFmtId="0" fontId="24" fillId="0" borderId="10" xfId="20" applyNumberFormat="1" applyFont="1" applyBorder="1" applyAlignment="1" applyProtection="1">
      <alignment horizontal="right" vertical="center"/>
      <protection locked="0"/>
    </xf>
    <xf numFmtId="165" fontId="26" fillId="0" borderId="10" xfId="20" applyNumberFormat="1" applyFont="1" applyBorder="1" applyAlignment="1" applyProtection="1">
      <alignment horizontal="left" vertical="center" wrapText="1"/>
    </xf>
    <xf numFmtId="0" fontId="28" fillId="0" borderId="0" xfId="0" applyFont="1" applyProtection="1">
      <protection locked="0"/>
    </xf>
    <xf numFmtId="0" fontId="28" fillId="0" borderId="0" xfId="0" applyFont="1" applyProtection="1">
      <protection hidden="1"/>
    </xf>
    <xf numFmtId="165" fontId="27" fillId="0" borderId="10" xfId="20" applyNumberFormat="1" applyFont="1" applyBorder="1" applyAlignment="1" applyProtection="1">
      <alignment horizontal="left" vertical="center" wrapText="1"/>
    </xf>
    <xf numFmtId="165" fontId="27" fillId="0" borderId="10" xfId="20" applyNumberFormat="1" applyFont="1" applyBorder="1" applyAlignment="1" applyProtection="1">
      <alignment horizontal="left" vertical="center" wrapText="1"/>
      <protection locked="0"/>
    </xf>
    <xf numFmtId="165" fontId="26" fillId="0" borderId="10" xfId="20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/>
      <protection hidden="1"/>
    </xf>
    <xf numFmtId="165" fontId="24" fillId="0" borderId="0" xfId="20" applyNumberFormat="1" applyFont="1" applyFill="1" applyBorder="1" applyAlignment="1" applyProtection="1">
      <alignment vertical="center" wrapText="1"/>
      <protection hidden="1"/>
    </xf>
    <xf numFmtId="0" fontId="26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center" vertical="center"/>
      <protection hidden="1"/>
    </xf>
    <xf numFmtId="0" fontId="22" fillId="0" borderId="13" xfId="20" applyFont="1" applyBorder="1" applyAlignment="1" applyProtection="1">
      <alignment vertical="center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13" xfId="0" applyNumberFormat="1" applyFont="1" applyBorder="1" applyAlignment="1" applyProtection="1">
      <alignment horizontal="center" vertical="center" wrapText="1"/>
      <protection hidden="1"/>
    </xf>
    <xf numFmtId="0" fontId="28" fillId="0" borderId="1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hidden="1"/>
    </xf>
    <xf numFmtId="0" fontId="28" fillId="0" borderId="10" xfId="0" applyFont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vertical="center" wrapText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164" fontId="25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0" xfId="20" applyFont="1" applyAlignment="1" applyProtection="1">
      <alignment vertical="center"/>
      <protection hidden="1"/>
    </xf>
    <xf numFmtId="0" fontId="26" fillId="0" borderId="0" xfId="20" applyFont="1" applyBorder="1" applyAlignment="1" applyProtection="1">
      <alignment horizontal="right" vertical="center"/>
      <protection hidden="1"/>
    </xf>
    <xf numFmtId="2" fontId="22" fillId="0" borderId="0" xfId="0" applyNumberFormat="1" applyFont="1" applyAlignment="1" applyProtection="1">
      <alignment vertical="center"/>
      <protection locked="0"/>
    </xf>
    <xf numFmtId="0" fontId="29" fillId="0" borderId="10" xfId="0" applyFont="1" applyBorder="1" applyAlignment="1" applyProtection="1">
      <alignment horizontal="left" vertical="center" wrapText="1"/>
      <protection hidden="1"/>
    </xf>
    <xf numFmtId="0" fontId="30" fillId="0" borderId="10" xfId="0" applyFont="1" applyBorder="1" applyAlignment="1" applyProtection="1">
      <alignment horizontal="left" vertical="center"/>
      <protection hidden="1"/>
    </xf>
    <xf numFmtId="165" fontId="26" fillId="0" borderId="10" xfId="20" applyNumberFormat="1" applyFont="1" applyBorder="1" applyAlignment="1" applyProtection="1">
      <alignment horizontal="left" vertical="center" wrapText="1"/>
      <protection hidden="1"/>
    </xf>
    <xf numFmtId="165" fontId="27" fillId="0" borderId="10" xfId="20" applyNumberFormat="1" applyFont="1" applyBorder="1" applyAlignment="1" applyProtection="1">
      <alignment horizontal="left" vertical="center" wrapText="1"/>
      <protection hidden="1"/>
    </xf>
    <xf numFmtId="165" fontId="27" fillId="24" borderId="10" xfId="20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20" applyNumberFormat="1" applyFont="1" applyBorder="1" applyAlignment="1" applyProtection="1">
      <alignment horizontal="center" vertical="center"/>
      <protection hidden="1"/>
    </xf>
    <xf numFmtId="165" fontId="24" fillId="0" borderId="0" xfId="20" applyNumberFormat="1" applyFont="1" applyBorder="1" applyAlignment="1" applyProtection="1">
      <alignment horizontal="left" vertical="center" wrapText="1"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</xf>
    <xf numFmtId="0" fontId="29" fillId="0" borderId="10" xfId="0" applyFont="1" applyBorder="1" applyAlignment="1" applyProtection="1">
      <alignment horizontal="left" vertical="center"/>
      <protection hidden="1"/>
    </xf>
    <xf numFmtId="164" fontId="33" fillId="0" borderId="10" xfId="0" applyNumberFormat="1" applyFont="1" applyBorder="1" applyAlignment="1" applyProtection="1">
      <alignment horizontal="center" vertical="center"/>
      <protection hidden="1"/>
    </xf>
    <xf numFmtId="164" fontId="33" fillId="0" borderId="10" xfId="0" applyNumberFormat="1" applyFont="1" applyBorder="1" applyAlignment="1" applyProtection="1">
      <alignment horizontal="center" vertical="center"/>
      <protection locked="0"/>
    </xf>
    <xf numFmtId="164" fontId="34" fillId="0" borderId="10" xfId="0" applyNumberFormat="1" applyFont="1" applyBorder="1" applyAlignment="1" applyProtection="1">
      <alignment horizontal="center" vertical="center"/>
      <protection locked="0"/>
    </xf>
    <xf numFmtId="164" fontId="34" fillId="0" borderId="10" xfId="0" applyNumberFormat="1" applyFont="1" applyBorder="1" applyAlignment="1" applyProtection="1">
      <alignment horizontal="center" vertical="center"/>
      <protection hidden="1"/>
    </xf>
    <xf numFmtId="164" fontId="33" fillId="0" borderId="10" xfId="0" applyNumberFormat="1" applyFont="1" applyBorder="1" applyAlignment="1" applyProtection="1">
      <alignment horizontal="center" vertical="center" wrapText="1"/>
      <protection locked="0"/>
    </xf>
    <xf numFmtId="164" fontId="33" fillId="0" borderId="10" xfId="0" applyNumberFormat="1" applyFont="1" applyBorder="1" applyAlignment="1" applyProtection="1">
      <alignment horizontal="center" vertical="center" wrapText="1"/>
      <protection hidden="1"/>
    </xf>
    <xf numFmtId="164" fontId="34" fillId="0" borderId="10" xfId="0" applyNumberFormat="1" applyFont="1" applyBorder="1" applyAlignment="1" applyProtection="1">
      <alignment horizontal="center" vertical="center" wrapText="1"/>
      <protection locked="0"/>
    </xf>
    <xf numFmtId="164" fontId="35" fillId="0" borderId="10" xfId="20" applyNumberFormat="1" applyFont="1" applyBorder="1" applyAlignment="1" applyProtection="1">
      <alignment horizontal="center" vertical="center"/>
      <protection locked="0"/>
    </xf>
    <xf numFmtId="164" fontId="35" fillId="0" borderId="10" xfId="20" applyNumberFormat="1" applyFont="1" applyBorder="1" applyAlignment="1" applyProtection="1">
      <alignment horizontal="center" vertical="center"/>
      <protection hidden="1"/>
    </xf>
    <xf numFmtId="164" fontId="33" fillId="0" borderId="10" xfId="20" applyNumberFormat="1" applyFont="1" applyBorder="1" applyAlignment="1" applyProtection="1">
      <alignment horizontal="center" vertical="center"/>
      <protection locked="0"/>
    </xf>
    <xf numFmtId="164" fontId="33" fillId="0" borderId="10" xfId="20" applyNumberFormat="1" applyFont="1" applyBorder="1" applyAlignment="1" applyProtection="1">
      <alignment horizontal="center" vertical="center"/>
      <protection hidden="1"/>
    </xf>
    <xf numFmtId="164" fontId="34" fillId="0" borderId="10" xfId="20" applyNumberFormat="1" applyFont="1" applyBorder="1" applyAlignment="1" applyProtection="1">
      <alignment horizontal="center" vertical="center"/>
      <protection locked="0"/>
    </xf>
    <xf numFmtId="164" fontId="34" fillId="0" borderId="10" xfId="20" applyNumberFormat="1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5" fillId="0" borderId="11" xfId="0" applyFont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3" fillId="0" borderId="0" xfId="20" applyFont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hidden="1"/>
    </xf>
  </cellXfs>
  <cellStyles count="4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2" xfId="19"/>
    <cellStyle name="Normal 2 2" xfId="45"/>
    <cellStyle name="Normal 3" xfId="47"/>
    <cellStyle name="Normal_Sheet1" xfId="20"/>
    <cellStyle name="Style 1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Обычный 2" xfId="46"/>
    <cellStyle name="Плохой" xfId="39"/>
    <cellStyle name="Пояснение" xfId="40"/>
    <cellStyle name="Примечание" xfId="41"/>
    <cellStyle name="Связанная ячейка" xfId="42"/>
    <cellStyle name="Стиль 1" xfId="48"/>
    <cellStyle name="Текст предупреждения" xfId="43"/>
    <cellStyle name="Хороший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view="pageBreakPreview" topLeftCell="A38" zoomScaleSheetLayoutView="100" workbookViewId="0">
      <selection activeCell="E65" sqref="E65"/>
    </sheetView>
  </sheetViews>
  <sheetFormatPr defaultRowHeight="13.5"/>
  <cols>
    <col min="1" max="1" width="5.7109375" style="39" customWidth="1"/>
    <col min="2" max="2" width="48.5703125" style="6" customWidth="1"/>
    <col min="3" max="3" width="19.42578125" style="6" customWidth="1"/>
    <col min="4" max="4" width="18.5703125" style="6" customWidth="1"/>
    <col min="5" max="5" width="12.7109375" style="6" customWidth="1"/>
    <col min="6" max="6" width="13.140625" style="5" customWidth="1"/>
    <col min="7" max="13" width="9.140625" style="5"/>
    <col min="14" max="16384" width="9.140625" style="6"/>
  </cols>
  <sheetData>
    <row r="1" spans="1:14" ht="16.5" customHeight="1">
      <c r="A1" s="82" t="s">
        <v>60</v>
      </c>
      <c r="B1" s="82"/>
      <c r="C1" s="82"/>
      <c r="D1" s="82"/>
      <c r="E1" s="82"/>
    </row>
    <row r="2" spans="1:14" s="1" customFormat="1" ht="25.5" customHeight="1">
      <c r="A2" s="86" t="s">
        <v>105</v>
      </c>
      <c r="B2" s="86"/>
      <c r="C2" s="86"/>
      <c r="D2" s="86"/>
      <c r="E2" s="86"/>
      <c r="F2" s="12"/>
      <c r="G2" s="12"/>
      <c r="H2" s="2"/>
      <c r="I2" s="2"/>
      <c r="J2" s="2"/>
      <c r="K2" s="2"/>
      <c r="L2" s="2"/>
      <c r="M2" s="2"/>
    </row>
    <row r="3" spans="1:14" ht="27.75" customHeight="1">
      <c r="A3" s="84" t="s">
        <v>112</v>
      </c>
      <c r="B3" s="84"/>
      <c r="C3" s="84"/>
      <c r="D3" s="84"/>
      <c r="E3" s="84"/>
      <c r="F3" s="38"/>
      <c r="G3" s="38"/>
      <c r="H3" s="38"/>
    </row>
    <row r="4" spans="1:14" ht="12.75" customHeight="1">
      <c r="E4" s="11" t="s">
        <v>0</v>
      </c>
    </row>
    <row r="5" spans="1:14" s="1" customFormat="1" ht="54" customHeight="1">
      <c r="A5" s="40" t="s">
        <v>3</v>
      </c>
      <c r="B5" s="41" t="s">
        <v>34</v>
      </c>
      <c r="C5" s="42" t="s">
        <v>111</v>
      </c>
      <c r="D5" s="42" t="s">
        <v>110</v>
      </c>
      <c r="E5" s="43" t="s">
        <v>52</v>
      </c>
      <c r="F5" s="2"/>
      <c r="G5" s="2"/>
      <c r="H5" s="2"/>
      <c r="I5" s="2"/>
      <c r="J5" s="2"/>
      <c r="K5" s="2"/>
      <c r="L5" s="2"/>
      <c r="M5" s="2"/>
      <c r="N5" s="2"/>
    </row>
    <row r="6" spans="1:14" ht="21.75" customHeight="1">
      <c r="A6" s="44" t="s">
        <v>7</v>
      </c>
      <c r="B6" s="13" t="s">
        <v>96</v>
      </c>
      <c r="C6" s="69">
        <f>SUM(C7,C11:C21)</f>
        <v>17121.5</v>
      </c>
      <c r="D6" s="69">
        <f>SUM(D7,D11:D21)</f>
        <v>18597</v>
      </c>
      <c r="E6" s="69">
        <f t="shared" ref="E6:E37" si="0">D6-C6</f>
        <v>1475.5</v>
      </c>
      <c r="F6" s="4"/>
    </row>
    <row r="7" spans="1:14" ht="16.5" customHeight="1">
      <c r="A7" s="16">
        <v>1</v>
      </c>
      <c r="B7" s="17" t="s">
        <v>69</v>
      </c>
      <c r="C7" s="70">
        <v>14274.1</v>
      </c>
      <c r="D7" s="70">
        <v>14274.1</v>
      </c>
      <c r="E7" s="69">
        <f t="shared" si="0"/>
        <v>0</v>
      </c>
      <c r="F7" s="4"/>
      <c r="G7" s="4"/>
    </row>
    <row r="8" spans="1:14" s="47" customFormat="1" ht="15.75" customHeight="1">
      <c r="A8" s="18">
        <v>1.1000000000000001</v>
      </c>
      <c r="B8" s="19" t="s">
        <v>55</v>
      </c>
      <c r="C8" s="71">
        <v>4321.2</v>
      </c>
      <c r="D8" s="71">
        <v>4321.2</v>
      </c>
      <c r="E8" s="72">
        <f t="shared" si="0"/>
        <v>0</v>
      </c>
      <c r="F8" s="45"/>
      <c r="G8" s="46"/>
      <c r="H8" s="46"/>
      <c r="I8" s="46"/>
      <c r="J8" s="46"/>
      <c r="K8" s="46"/>
      <c r="L8" s="46"/>
      <c r="M8" s="46"/>
    </row>
    <row r="9" spans="1:14" s="47" customFormat="1" ht="18.75" hidden="1" customHeight="1">
      <c r="A9" s="18">
        <v>1.2</v>
      </c>
      <c r="B9" s="19" t="s">
        <v>80</v>
      </c>
      <c r="C9" s="71"/>
      <c r="D9" s="71"/>
      <c r="E9" s="72">
        <f t="shared" si="0"/>
        <v>0</v>
      </c>
      <c r="F9" s="45"/>
      <c r="G9" s="46"/>
      <c r="H9" s="46"/>
      <c r="I9" s="46"/>
      <c r="J9" s="46"/>
      <c r="K9" s="46"/>
      <c r="L9" s="46"/>
      <c r="M9" s="46"/>
    </row>
    <row r="10" spans="1:14" s="47" customFormat="1" ht="15.75" customHeight="1">
      <c r="A10" s="18">
        <v>1.2</v>
      </c>
      <c r="B10" s="19" t="s">
        <v>72</v>
      </c>
      <c r="C10" s="71">
        <v>89.2</v>
      </c>
      <c r="D10" s="71">
        <v>88.1</v>
      </c>
      <c r="E10" s="72">
        <f t="shared" si="0"/>
        <v>-1.1000000000000085</v>
      </c>
      <c r="F10" s="45"/>
      <c r="G10" s="46"/>
      <c r="H10" s="46"/>
      <c r="I10" s="46"/>
      <c r="J10" s="46"/>
      <c r="K10" s="46"/>
      <c r="L10" s="46"/>
      <c r="M10" s="46"/>
    </row>
    <row r="11" spans="1:14" ht="0.75" hidden="1" customHeight="1">
      <c r="A11" s="16">
        <v>2</v>
      </c>
      <c r="B11" s="20" t="s">
        <v>8</v>
      </c>
      <c r="C11" s="70"/>
      <c r="D11" s="70"/>
      <c r="E11" s="69">
        <f t="shared" si="0"/>
        <v>0</v>
      </c>
      <c r="F11" s="4"/>
    </row>
    <row r="12" spans="1:14" ht="18.75" hidden="1" customHeight="1">
      <c r="A12" s="16">
        <v>3</v>
      </c>
      <c r="B12" s="20" t="s">
        <v>56</v>
      </c>
      <c r="C12" s="73"/>
      <c r="D12" s="73"/>
      <c r="E12" s="69">
        <f t="shared" si="0"/>
        <v>0</v>
      </c>
      <c r="F12" s="4"/>
    </row>
    <row r="13" spans="1:14" ht="15.75" customHeight="1">
      <c r="A13" s="16">
        <v>2</v>
      </c>
      <c r="B13" s="21" t="s">
        <v>53</v>
      </c>
      <c r="C13" s="73">
        <v>50</v>
      </c>
      <c r="D13" s="73">
        <v>50</v>
      </c>
      <c r="E13" s="69">
        <f t="shared" si="0"/>
        <v>0</v>
      </c>
      <c r="F13" s="4"/>
    </row>
    <row r="14" spans="1:14" ht="20.25" customHeight="1">
      <c r="A14" s="16">
        <v>3</v>
      </c>
      <c r="B14" s="20" t="s">
        <v>74</v>
      </c>
      <c r="C14" s="73">
        <v>2700</v>
      </c>
      <c r="D14" s="73">
        <v>4156</v>
      </c>
      <c r="E14" s="69">
        <f t="shared" si="0"/>
        <v>1456</v>
      </c>
      <c r="F14" s="4"/>
    </row>
    <row r="15" spans="1:14" ht="0.75" hidden="1" customHeight="1">
      <c r="A15" s="16">
        <v>6</v>
      </c>
      <c r="B15" s="21" t="s">
        <v>92</v>
      </c>
      <c r="C15" s="73"/>
      <c r="D15" s="73"/>
      <c r="E15" s="69">
        <f t="shared" si="0"/>
        <v>0</v>
      </c>
      <c r="F15" s="4"/>
    </row>
    <row r="16" spans="1:14" ht="15" customHeight="1">
      <c r="A16" s="16">
        <v>4</v>
      </c>
      <c r="B16" s="21" t="s">
        <v>9</v>
      </c>
      <c r="C16" s="73"/>
      <c r="D16" s="73">
        <v>0</v>
      </c>
      <c r="E16" s="69">
        <f t="shared" si="0"/>
        <v>0</v>
      </c>
      <c r="F16" s="4"/>
    </row>
    <row r="17" spans="1:13" ht="15" hidden="1" customHeight="1">
      <c r="A17" s="16">
        <v>8</v>
      </c>
      <c r="B17" s="21" t="s">
        <v>95</v>
      </c>
      <c r="C17" s="73"/>
      <c r="D17" s="73"/>
      <c r="E17" s="69">
        <f t="shared" si="0"/>
        <v>0</v>
      </c>
      <c r="F17" s="4"/>
    </row>
    <row r="18" spans="1:13" ht="12.75" hidden="1" customHeight="1">
      <c r="A18" s="16">
        <v>9</v>
      </c>
      <c r="B18" s="20" t="s">
        <v>10</v>
      </c>
      <c r="C18" s="73"/>
      <c r="D18" s="73"/>
      <c r="E18" s="69">
        <f t="shared" si="0"/>
        <v>0</v>
      </c>
      <c r="F18" s="4"/>
    </row>
    <row r="19" spans="1:13" ht="14.25" hidden="1" customHeight="1">
      <c r="A19" s="16">
        <v>10</v>
      </c>
      <c r="B19" s="21" t="s">
        <v>11</v>
      </c>
      <c r="C19" s="73"/>
      <c r="D19" s="73"/>
      <c r="E19" s="69">
        <f t="shared" si="0"/>
        <v>0</v>
      </c>
      <c r="F19" s="4"/>
    </row>
    <row r="20" spans="1:13" ht="14.25" customHeight="1">
      <c r="A20" s="16">
        <v>5</v>
      </c>
      <c r="B20" s="22" t="s">
        <v>106</v>
      </c>
      <c r="C20" s="73">
        <v>97.4</v>
      </c>
      <c r="D20" s="73">
        <v>116.9</v>
      </c>
      <c r="E20" s="69">
        <f t="shared" si="0"/>
        <v>19.5</v>
      </c>
      <c r="F20" s="4"/>
    </row>
    <row r="21" spans="1:13" ht="16.5" hidden="1" customHeight="1">
      <c r="A21" s="16"/>
      <c r="B21" s="22"/>
      <c r="C21" s="73"/>
      <c r="D21" s="73"/>
      <c r="E21" s="69">
        <f t="shared" si="0"/>
        <v>0</v>
      </c>
      <c r="F21" s="4"/>
    </row>
    <row r="22" spans="1:13" ht="23.25" customHeight="1">
      <c r="A22" s="44" t="s">
        <v>12</v>
      </c>
      <c r="B22" s="48" t="s">
        <v>13</v>
      </c>
      <c r="C22" s="74">
        <f>SUM(C23,C27:C32,C36:C59,C61:C64)</f>
        <v>24842.7</v>
      </c>
      <c r="D22" s="74">
        <f>SUM(D23,D27:D32,D36:D59,D61:D64)</f>
        <v>26612.6</v>
      </c>
      <c r="E22" s="69">
        <f t="shared" si="0"/>
        <v>1769.8999999999978</v>
      </c>
      <c r="F22" s="4"/>
    </row>
    <row r="23" spans="1:13" ht="19.5" customHeight="1">
      <c r="A23" s="16">
        <v>1</v>
      </c>
      <c r="B23" s="22" t="s">
        <v>14</v>
      </c>
      <c r="C23" s="73">
        <v>16877.3</v>
      </c>
      <c r="D23" s="70">
        <v>16857.2</v>
      </c>
      <c r="E23" s="69">
        <f t="shared" si="0"/>
        <v>-20.099999999998545</v>
      </c>
      <c r="F23" s="4"/>
    </row>
    <row r="24" spans="1:13" s="47" customFormat="1" ht="18" customHeight="1">
      <c r="A24" s="24">
        <v>1.1000000000000001</v>
      </c>
      <c r="B24" s="19" t="s">
        <v>57</v>
      </c>
      <c r="C24" s="75">
        <v>2067.1999999999998</v>
      </c>
      <c r="D24" s="71">
        <v>1987.9</v>
      </c>
      <c r="E24" s="72">
        <f t="shared" si="0"/>
        <v>-79.299999999999727</v>
      </c>
      <c r="F24" s="45"/>
      <c r="G24" s="46"/>
      <c r="H24" s="46"/>
      <c r="I24" s="46"/>
      <c r="J24" s="46"/>
      <c r="K24" s="46"/>
      <c r="L24" s="46"/>
      <c r="M24" s="46"/>
    </row>
    <row r="25" spans="1:13" s="47" customFormat="1" ht="21" hidden="1" customHeight="1">
      <c r="A25" s="24">
        <v>1.2</v>
      </c>
      <c r="B25" s="19" t="s">
        <v>81</v>
      </c>
      <c r="C25" s="75"/>
      <c r="D25" s="71"/>
      <c r="E25" s="72">
        <f t="shared" si="0"/>
        <v>0</v>
      </c>
      <c r="F25" s="45"/>
      <c r="G25" s="46"/>
      <c r="H25" s="46"/>
      <c r="I25" s="46"/>
      <c r="J25" s="46"/>
      <c r="K25" s="46"/>
      <c r="L25" s="46"/>
      <c r="M25" s="46"/>
    </row>
    <row r="26" spans="1:13" s="47" customFormat="1" ht="21" hidden="1" customHeight="1">
      <c r="A26" s="24">
        <v>1.3</v>
      </c>
      <c r="B26" s="19" t="s">
        <v>15</v>
      </c>
      <c r="C26" s="75"/>
      <c r="D26" s="71"/>
      <c r="E26" s="72">
        <f t="shared" si="0"/>
        <v>0</v>
      </c>
      <c r="F26" s="45"/>
      <c r="G26" s="46"/>
      <c r="H26" s="46"/>
      <c r="I26" s="46"/>
      <c r="J26" s="46"/>
      <c r="K26" s="46"/>
      <c r="L26" s="46"/>
      <c r="M26" s="46"/>
    </row>
    <row r="27" spans="1:13" ht="20.25" customHeight="1">
      <c r="A27" s="16">
        <v>2</v>
      </c>
      <c r="B27" s="20" t="s">
        <v>17</v>
      </c>
      <c r="C27" s="73">
        <v>3171</v>
      </c>
      <c r="D27" s="70">
        <v>4000</v>
      </c>
      <c r="E27" s="69">
        <f t="shared" si="0"/>
        <v>829</v>
      </c>
      <c r="F27" s="4"/>
    </row>
    <row r="28" spans="1:13" ht="19.5" customHeight="1">
      <c r="A28" s="16">
        <v>3</v>
      </c>
      <c r="B28" s="21" t="s">
        <v>16</v>
      </c>
      <c r="C28" s="73">
        <v>237.2</v>
      </c>
      <c r="D28" s="70">
        <v>450</v>
      </c>
      <c r="E28" s="69">
        <f t="shared" si="0"/>
        <v>212.8</v>
      </c>
      <c r="F28" s="4"/>
    </row>
    <row r="29" spans="1:13" ht="18.75" customHeight="1">
      <c r="A29" s="16">
        <v>4</v>
      </c>
      <c r="B29" s="21" t="s">
        <v>19</v>
      </c>
      <c r="C29" s="73">
        <v>31.7</v>
      </c>
      <c r="D29" s="73">
        <v>30.6</v>
      </c>
      <c r="E29" s="69">
        <f t="shared" si="0"/>
        <v>-1.0999999999999979</v>
      </c>
      <c r="F29" s="4"/>
    </row>
    <row r="30" spans="1:13" ht="21" customHeight="1">
      <c r="A30" s="16">
        <v>5</v>
      </c>
      <c r="B30" s="20" t="s">
        <v>20</v>
      </c>
      <c r="C30" s="73">
        <v>60.6</v>
      </c>
      <c r="D30" s="70">
        <v>60.6</v>
      </c>
      <c r="E30" s="69">
        <f t="shared" si="0"/>
        <v>0</v>
      </c>
      <c r="F30" s="4"/>
    </row>
    <row r="31" spans="1:13" ht="19.5" customHeight="1">
      <c r="A31" s="16">
        <v>6</v>
      </c>
      <c r="B31" s="20" t="s">
        <v>21</v>
      </c>
      <c r="C31" s="73">
        <v>0</v>
      </c>
      <c r="D31" s="70">
        <v>0</v>
      </c>
      <c r="E31" s="69">
        <f t="shared" si="0"/>
        <v>0</v>
      </c>
      <c r="F31" s="4"/>
    </row>
    <row r="32" spans="1:13" ht="18.75" customHeight="1">
      <c r="A32" s="16">
        <v>7</v>
      </c>
      <c r="B32" s="21" t="s">
        <v>22</v>
      </c>
      <c r="C32" s="74">
        <f>SUM(C33:C35)</f>
        <v>45</v>
      </c>
      <c r="D32" s="74">
        <f>SUM(D33:D35)</f>
        <v>30</v>
      </c>
      <c r="E32" s="69">
        <f t="shared" si="0"/>
        <v>-15</v>
      </c>
      <c r="F32" s="4"/>
    </row>
    <row r="33" spans="1:13" s="47" customFormat="1" ht="19.5" customHeight="1">
      <c r="A33" s="24">
        <v>7.1</v>
      </c>
      <c r="B33" s="19" t="s">
        <v>23</v>
      </c>
      <c r="C33" s="75">
        <v>28.8</v>
      </c>
      <c r="D33" s="75">
        <v>28.8</v>
      </c>
      <c r="E33" s="72">
        <f t="shared" si="0"/>
        <v>0</v>
      </c>
      <c r="F33" s="45"/>
      <c r="G33" s="46"/>
      <c r="H33" s="46"/>
      <c r="I33" s="46"/>
      <c r="J33" s="46"/>
      <c r="K33" s="46"/>
      <c r="L33" s="46"/>
      <c r="M33" s="46"/>
    </row>
    <row r="34" spans="1:13" s="47" customFormat="1" ht="18" customHeight="1">
      <c r="A34" s="24">
        <v>7.2</v>
      </c>
      <c r="B34" s="25" t="s">
        <v>24</v>
      </c>
      <c r="C34" s="75">
        <v>16.2</v>
      </c>
      <c r="D34" s="71">
        <v>1.2</v>
      </c>
      <c r="E34" s="72">
        <f t="shared" si="0"/>
        <v>-15</v>
      </c>
      <c r="F34" s="45"/>
      <c r="G34" s="46"/>
      <c r="H34" s="46"/>
      <c r="I34" s="46"/>
      <c r="J34" s="46"/>
      <c r="K34" s="46"/>
      <c r="L34" s="46"/>
      <c r="M34" s="46"/>
    </row>
    <row r="35" spans="1:13" s="47" customFormat="1" ht="21" hidden="1" customHeight="1">
      <c r="A35" s="24">
        <v>7.3</v>
      </c>
      <c r="B35" s="25" t="s">
        <v>25</v>
      </c>
      <c r="C35" s="75"/>
      <c r="D35" s="71"/>
      <c r="E35" s="72">
        <f t="shared" si="0"/>
        <v>0</v>
      </c>
      <c r="F35" s="45"/>
      <c r="G35" s="46"/>
      <c r="H35" s="46"/>
      <c r="I35" s="46"/>
      <c r="J35" s="46"/>
      <c r="K35" s="46"/>
      <c r="L35" s="46"/>
      <c r="M35" s="46"/>
    </row>
    <row r="36" spans="1:13" s="47" customFormat="1" ht="21" hidden="1" customHeight="1">
      <c r="A36" s="16">
        <v>8</v>
      </c>
      <c r="B36" s="20" t="s">
        <v>58</v>
      </c>
      <c r="C36" s="75"/>
      <c r="D36" s="71"/>
      <c r="E36" s="72">
        <f t="shared" si="0"/>
        <v>0</v>
      </c>
      <c r="F36" s="45"/>
      <c r="G36" s="46"/>
      <c r="H36" s="46"/>
      <c r="I36" s="46"/>
      <c r="J36" s="46"/>
      <c r="K36" s="46"/>
      <c r="L36" s="46"/>
      <c r="M36" s="46"/>
    </row>
    <row r="37" spans="1:13" ht="0.75" hidden="1" customHeight="1">
      <c r="A37" s="16">
        <v>9</v>
      </c>
      <c r="B37" s="20" t="s">
        <v>26</v>
      </c>
      <c r="C37" s="73"/>
      <c r="D37" s="70"/>
      <c r="E37" s="69">
        <f t="shared" si="0"/>
        <v>0</v>
      </c>
      <c r="F37" s="4"/>
    </row>
    <row r="38" spans="1:13" ht="19.5" customHeight="1">
      <c r="A38" s="16">
        <v>8</v>
      </c>
      <c r="B38" s="20" t="s">
        <v>33</v>
      </c>
      <c r="C38" s="73">
        <v>100</v>
      </c>
      <c r="D38" s="70">
        <v>34.9</v>
      </c>
      <c r="E38" s="69">
        <f t="shared" ref="E38:E54" si="1">D38-C38</f>
        <v>-65.099999999999994</v>
      </c>
      <c r="F38" s="4"/>
    </row>
    <row r="39" spans="1:13" ht="18.75" customHeight="1">
      <c r="A39" s="16">
        <v>9</v>
      </c>
      <c r="B39" s="20" t="s">
        <v>27</v>
      </c>
      <c r="C39" s="73">
        <v>57.5</v>
      </c>
      <c r="D39" s="70">
        <v>3.5</v>
      </c>
      <c r="E39" s="69">
        <f t="shared" si="1"/>
        <v>-54</v>
      </c>
      <c r="F39" s="4"/>
    </row>
    <row r="40" spans="1:13" ht="21" hidden="1" customHeight="1">
      <c r="A40" s="16">
        <v>12</v>
      </c>
      <c r="B40" s="20" t="s">
        <v>86</v>
      </c>
      <c r="C40" s="73"/>
      <c r="D40" s="70"/>
      <c r="E40" s="69">
        <f t="shared" si="1"/>
        <v>0</v>
      </c>
      <c r="F40" s="4"/>
    </row>
    <row r="41" spans="1:13" ht="21" hidden="1" customHeight="1">
      <c r="A41" s="16">
        <v>13</v>
      </c>
      <c r="B41" s="20" t="s">
        <v>49</v>
      </c>
      <c r="C41" s="73"/>
      <c r="D41" s="70"/>
      <c r="E41" s="69">
        <f t="shared" si="1"/>
        <v>0</v>
      </c>
      <c r="F41" s="4"/>
    </row>
    <row r="42" spans="1:13" ht="18.75" customHeight="1">
      <c r="A42" s="16">
        <v>10</v>
      </c>
      <c r="B42" s="20" t="s">
        <v>18</v>
      </c>
      <c r="C42" s="73">
        <v>1237.7</v>
      </c>
      <c r="D42" s="70">
        <v>882.9</v>
      </c>
      <c r="E42" s="69">
        <f t="shared" si="1"/>
        <v>-354.80000000000007</v>
      </c>
      <c r="F42" s="4"/>
    </row>
    <row r="43" spans="1:13" ht="19.5" customHeight="1">
      <c r="A43" s="16">
        <v>11</v>
      </c>
      <c r="B43" s="20" t="s">
        <v>59</v>
      </c>
      <c r="C43" s="73">
        <v>90.7</v>
      </c>
      <c r="D43" s="70">
        <v>49.2</v>
      </c>
      <c r="E43" s="69">
        <f t="shared" si="1"/>
        <v>-41.5</v>
      </c>
      <c r="F43" s="4"/>
    </row>
    <row r="44" spans="1:13" ht="19.5" customHeight="1">
      <c r="A44" s="16">
        <v>12</v>
      </c>
      <c r="B44" s="20" t="s">
        <v>28</v>
      </c>
      <c r="C44" s="70">
        <v>125</v>
      </c>
      <c r="D44" s="70">
        <v>0</v>
      </c>
      <c r="E44" s="69">
        <f t="shared" si="1"/>
        <v>-125</v>
      </c>
      <c r="F44" s="4"/>
    </row>
    <row r="45" spans="1:13" ht="16.5" customHeight="1">
      <c r="A45" s="16">
        <v>13</v>
      </c>
      <c r="B45" s="20" t="s">
        <v>29</v>
      </c>
      <c r="C45" s="70">
        <v>29.9</v>
      </c>
      <c r="D45" s="70">
        <v>25.6</v>
      </c>
      <c r="E45" s="69">
        <f t="shared" si="1"/>
        <v>-4.2999999999999972</v>
      </c>
      <c r="F45" s="4"/>
    </row>
    <row r="46" spans="1:13" ht="18" customHeight="1">
      <c r="A46" s="16">
        <v>14</v>
      </c>
      <c r="B46" s="20" t="s">
        <v>78</v>
      </c>
      <c r="C46" s="70">
        <v>10.1</v>
      </c>
      <c r="D46" s="70">
        <v>10.1</v>
      </c>
      <c r="E46" s="69">
        <f t="shared" si="1"/>
        <v>0</v>
      </c>
      <c r="F46" s="4"/>
    </row>
    <row r="47" spans="1:13" ht="18" customHeight="1">
      <c r="A47" s="16">
        <v>15</v>
      </c>
      <c r="B47" s="20" t="s">
        <v>54</v>
      </c>
      <c r="C47" s="73">
        <v>2700</v>
      </c>
      <c r="D47" s="70">
        <v>4156</v>
      </c>
      <c r="E47" s="69">
        <f t="shared" si="1"/>
        <v>1456</v>
      </c>
      <c r="F47" s="4"/>
    </row>
    <row r="48" spans="1:13" ht="18.75" customHeight="1">
      <c r="A48" s="16">
        <v>16</v>
      </c>
      <c r="B48" s="20" t="s">
        <v>45</v>
      </c>
      <c r="C48" s="70">
        <v>30</v>
      </c>
      <c r="D48" s="70">
        <v>0</v>
      </c>
      <c r="E48" s="69">
        <f t="shared" si="1"/>
        <v>-30</v>
      </c>
      <c r="F48" s="4"/>
    </row>
    <row r="49" spans="1:13" ht="21.75" hidden="1" customHeight="1">
      <c r="A49" s="16">
        <v>21</v>
      </c>
      <c r="B49" s="26" t="s">
        <v>87</v>
      </c>
      <c r="C49" s="70"/>
      <c r="D49" s="70"/>
      <c r="E49" s="69">
        <f t="shared" si="1"/>
        <v>0</v>
      </c>
      <c r="F49" s="4"/>
    </row>
    <row r="50" spans="1:13" ht="23.25" hidden="1" customHeight="1">
      <c r="A50" s="16">
        <v>22</v>
      </c>
      <c r="B50" s="26" t="s">
        <v>97</v>
      </c>
      <c r="C50" s="70"/>
      <c r="D50" s="70"/>
      <c r="E50" s="69">
        <f t="shared" si="1"/>
        <v>0</v>
      </c>
      <c r="F50" s="4"/>
    </row>
    <row r="51" spans="1:13" ht="19.5" customHeight="1">
      <c r="A51" s="16">
        <v>17</v>
      </c>
      <c r="B51" s="26" t="s">
        <v>46</v>
      </c>
      <c r="C51" s="70"/>
      <c r="D51" s="70">
        <v>3</v>
      </c>
      <c r="E51" s="69">
        <f t="shared" si="1"/>
        <v>3</v>
      </c>
      <c r="F51" s="4"/>
    </row>
    <row r="52" spans="1:13" ht="18.75" customHeight="1">
      <c r="A52" s="16">
        <v>18</v>
      </c>
      <c r="B52" s="26" t="s">
        <v>47</v>
      </c>
      <c r="C52" s="70">
        <v>5</v>
      </c>
      <c r="D52" s="70">
        <v>0</v>
      </c>
      <c r="E52" s="69">
        <f t="shared" si="1"/>
        <v>-5</v>
      </c>
      <c r="F52" s="4"/>
    </row>
    <row r="53" spans="1:13" ht="19.5" customHeight="1">
      <c r="A53" s="16">
        <v>19</v>
      </c>
      <c r="B53" s="26" t="s">
        <v>48</v>
      </c>
      <c r="C53" s="70"/>
      <c r="D53" s="70">
        <v>0</v>
      </c>
      <c r="E53" s="69">
        <f t="shared" si="1"/>
        <v>0</v>
      </c>
      <c r="F53" s="4"/>
    </row>
    <row r="54" spans="1:13" ht="21" hidden="1" customHeight="1">
      <c r="A54" s="16">
        <v>26</v>
      </c>
      <c r="B54" s="26" t="s">
        <v>75</v>
      </c>
      <c r="C54" s="70"/>
      <c r="D54" s="70"/>
      <c r="E54" s="69">
        <f t="shared" si="1"/>
        <v>0</v>
      </c>
      <c r="F54" s="4"/>
    </row>
    <row r="55" spans="1:13" ht="18.75" customHeight="1">
      <c r="A55" s="16">
        <v>20</v>
      </c>
      <c r="B55" s="26" t="s">
        <v>73</v>
      </c>
      <c r="C55" s="70">
        <v>0</v>
      </c>
      <c r="D55" s="70">
        <v>0</v>
      </c>
      <c r="E55" s="69">
        <f t="shared" ref="E55:E58" si="2">D55-C55</f>
        <v>0</v>
      </c>
      <c r="F55" s="4"/>
    </row>
    <row r="56" spans="1:13" ht="18" customHeight="1">
      <c r="A56" s="16">
        <v>21</v>
      </c>
      <c r="B56" s="20" t="s">
        <v>82</v>
      </c>
      <c r="C56" s="70">
        <v>0</v>
      </c>
      <c r="D56" s="70">
        <v>0</v>
      </c>
      <c r="E56" s="69">
        <f t="shared" si="2"/>
        <v>0</v>
      </c>
      <c r="F56" s="4"/>
    </row>
    <row r="57" spans="1:13" ht="21" hidden="1" customHeight="1">
      <c r="A57" s="16">
        <v>29</v>
      </c>
      <c r="B57" s="17"/>
      <c r="C57" s="70"/>
      <c r="D57" s="70"/>
      <c r="E57" s="69">
        <f t="shared" si="2"/>
        <v>0</v>
      </c>
      <c r="F57" s="4"/>
    </row>
    <row r="58" spans="1:13" ht="0.75" hidden="1" customHeight="1">
      <c r="A58" s="16">
        <v>22</v>
      </c>
      <c r="B58" s="17"/>
      <c r="C58" s="70"/>
      <c r="D58" s="70"/>
      <c r="E58" s="69">
        <f t="shared" si="2"/>
        <v>0</v>
      </c>
      <c r="F58" s="4"/>
    </row>
    <row r="59" spans="1:13" ht="18" customHeight="1">
      <c r="A59" s="16">
        <v>22</v>
      </c>
      <c r="B59" s="17" t="s">
        <v>30</v>
      </c>
      <c r="C59" s="70">
        <v>0</v>
      </c>
      <c r="D59" s="70"/>
      <c r="E59" s="69">
        <f t="shared" ref="E59:E65" si="3">D59-C59</f>
        <v>0</v>
      </c>
      <c r="F59" s="4"/>
    </row>
    <row r="60" spans="1:13" s="47" customFormat="1" ht="18.75" customHeight="1">
      <c r="A60" s="55">
        <v>22.1</v>
      </c>
      <c r="B60" s="25" t="s">
        <v>31</v>
      </c>
      <c r="C60" s="71"/>
      <c r="D60" s="71"/>
      <c r="E60" s="72">
        <f t="shared" si="3"/>
        <v>0</v>
      </c>
      <c r="F60" s="45"/>
      <c r="G60" s="46"/>
      <c r="H60" s="46"/>
      <c r="I60" s="46"/>
      <c r="J60" s="46"/>
      <c r="K60" s="46"/>
      <c r="L60" s="46"/>
      <c r="M60" s="46"/>
    </row>
    <row r="61" spans="1:13" ht="21" hidden="1" customHeight="1">
      <c r="A61" s="16">
        <v>34</v>
      </c>
      <c r="B61" s="49" t="s">
        <v>100</v>
      </c>
      <c r="C61" s="73"/>
      <c r="D61" s="70"/>
      <c r="E61" s="69">
        <f t="shared" si="3"/>
        <v>0</v>
      </c>
      <c r="F61" s="4"/>
    </row>
    <row r="62" spans="1:13" ht="18.75" customHeight="1">
      <c r="A62" s="16">
        <v>23</v>
      </c>
      <c r="B62" s="49" t="s">
        <v>101</v>
      </c>
      <c r="C62" s="73">
        <v>9</v>
      </c>
      <c r="D62" s="70">
        <v>9</v>
      </c>
      <c r="E62" s="69">
        <f t="shared" si="3"/>
        <v>0</v>
      </c>
      <c r="F62" s="4"/>
    </row>
    <row r="63" spans="1:13" ht="18" customHeight="1">
      <c r="A63" s="16">
        <v>24</v>
      </c>
      <c r="B63" s="20" t="s">
        <v>32</v>
      </c>
      <c r="C63" s="70">
        <v>0</v>
      </c>
      <c r="D63" s="70"/>
      <c r="E63" s="69">
        <f t="shared" si="3"/>
        <v>0</v>
      </c>
      <c r="F63" s="4"/>
    </row>
    <row r="64" spans="1:13" ht="17.25" customHeight="1">
      <c r="A64" s="16">
        <v>25</v>
      </c>
      <c r="B64" s="20" t="s">
        <v>79</v>
      </c>
      <c r="C64" s="70">
        <v>25</v>
      </c>
      <c r="D64" s="70">
        <v>10</v>
      </c>
      <c r="E64" s="69">
        <f t="shared" si="3"/>
        <v>-15</v>
      </c>
      <c r="F64" s="4"/>
    </row>
    <row r="65" spans="1:13" s="53" customFormat="1" ht="21" customHeight="1">
      <c r="A65" s="44"/>
      <c r="B65" s="50" t="s">
        <v>93</v>
      </c>
      <c r="C65" s="69">
        <f>C6-C22</f>
        <v>-7721.2000000000007</v>
      </c>
      <c r="D65" s="69">
        <f>D6-D22</f>
        <v>-8015.5999999999985</v>
      </c>
      <c r="E65" s="69">
        <f t="shared" si="3"/>
        <v>-294.39999999999782</v>
      </c>
      <c r="F65" s="51"/>
      <c r="G65" s="52"/>
      <c r="H65" s="52"/>
      <c r="I65" s="52"/>
      <c r="J65" s="52"/>
      <c r="K65" s="52"/>
      <c r="L65" s="52"/>
      <c r="M65" s="52"/>
    </row>
    <row r="66" spans="1:13" hidden="1">
      <c r="B66" s="10"/>
      <c r="C66" s="10"/>
      <c r="D66" s="10"/>
      <c r="E66" s="10"/>
      <c r="F66" s="4"/>
    </row>
    <row r="67" spans="1:13" ht="0.75" customHeight="1">
      <c r="B67" s="10"/>
      <c r="C67" s="10"/>
      <c r="D67" s="10"/>
      <c r="E67" s="10"/>
      <c r="F67" s="4"/>
    </row>
    <row r="68" spans="1:13" ht="16.5">
      <c r="B68" s="9" t="s">
        <v>2</v>
      </c>
      <c r="C68" s="3"/>
      <c r="D68" s="85" t="s">
        <v>103</v>
      </c>
      <c r="E68" s="85"/>
      <c r="F68" s="4"/>
    </row>
    <row r="69" spans="1:13" ht="9.75" customHeight="1">
      <c r="B69" s="54"/>
      <c r="C69" s="10"/>
      <c r="D69" s="83" t="s">
        <v>5</v>
      </c>
      <c r="E69" s="83"/>
      <c r="F69" s="4"/>
    </row>
    <row r="70" spans="1:13" ht="6" customHeight="1">
      <c r="B70" s="54"/>
      <c r="C70" s="10"/>
      <c r="D70" s="36"/>
      <c r="E70" s="36"/>
      <c r="F70" s="4"/>
    </row>
    <row r="71" spans="1:13" ht="21" customHeight="1">
      <c r="B71" s="9" t="s">
        <v>6</v>
      </c>
      <c r="C71" s="3"/>
      <c r="D71" s="85" t="s">
        <v>104</v>
      </c>
      <c r="E71" s="85"/>
      <c r="F71" s="4"/>
    </row>
    <row r="72" spans="1:13" ht="11.25" customHeight="1">
      <c r="B72" s="10"/>
      <c r="C72" s="10"/>
      <c r="D72" s="83" t="s">
        <v>5</v>
      </c>
      <c r="E72" s="83"/>
      <c r="F72" s="4"/>
    </row>
    <row r="73" spans="1:13">
      <c r="B73" s="66" t="s">
        <v>1</v>
      </c>
      <c r="C73" s="10"/>
      <c r="D73" s="10"/>
      <c r="E73" s="10"/>
      <c r="F73" s="4"/>
    </row>
    <row r="74" spans="1:13">
      <c r="B74" s="10"/>
      <c r="C74" s="10"/>
      <c r="D74" s="10"/>
      <c r="E74" s="10"/>
      <c r="F74" s="4"/>
    </row>
    <row r="75" spans="1:13">
      <c r="B75" s="10"/>
      <c r="C75" s="10"/>
      <c r="D75" s="10"/>
      <c r="E75" s="10"/>
      <c r="F75" s="4"/>
    </row>
    <row r="76" spans="1:13">
      <c r="B76" s="10"/>
      <c r="C76" s="10"/>
      <c r="D76" s="10"/>
      <c r="E76" s="10"/>
      <c r="F76" s="4"/>
    </row>
    <row r="77" spans="1:13">
      <c r="B77" s="10"/>
      <c r="C77" s="10"/>
      <c r="D77" s="10"/>
      <c r="E77" s="10"/>
      <c r="F77" s="4"/>
    </row>
    <row r="78" spans="1:13">
      <c r="B78" s="10"/>
      <c r="C78" s="10"/>
      <c r="D78" s="10"/>
      <c r="E78" s="10"/>
    </row>
    <row r="79" spans="1:13">
      <c r="B79" s="10"/>
      <c r="C79" s="10"/>
      <c r="D79" s="10"/>
      <c r="E79" s="10"/>
    </row>
    <row r="80" spans="1:13">
      <c r="B80" s="10"/>
      <c r="C80" s="10"/>
      <c r="D80" s="10"/>
      <c r="E80" s="10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A1:E1"/>
    <mergeCell ref="D69:E69"/>
    <mergeCell ref="D72:E72"/>
    <mergeCell ref="A3:E3"/>
    <mergeCell ref="D68:E68"/>
    <mergeCell ref="D71:E71"/>
    <mergeCell ref="A2:E2"/>
  </mergeCells>
  <pageMargins left="0.19685039370078741" right="0.19685039370078741" top="0.23622047244094491" bottom="0.23622047244094491" header="0.19685039370078741" footer="0.1968503937007874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topLeftCell="A53" zoomScaleSheetLayoutView="100" workbookViewId="0">
      <selection activeCell="H88" sqref="H88"/>
    </sheetView>
  </sheetViews>
  <sheetFormatPr defaultRowHeight="13.5"/>
  <cols>
    <col min="1" max="1" width="4.85546875" style="6" customWidth="1"/>
    <col min="2" max="2" width="51.5703125" style="6" customWidth="1"/>
    <col min="3" max="3" width="18.28515625" style="6" customWidth="1"/>
    <col min="4" max="4" width="19" style="6" customWidth="1"/>
    <col min="5" max="5" width="15.5703125" style="6" customWidth="1"/>
    <col min="6" max="13" width="9.140625" style="5"/>
    <col min="14" max="16384" width="9.140625" style="6"/>
  </cols>
  <sheetData>
    <row r="1" spans="1:13" ht="20.25" customHeight="1">
      <c r="A1" s="82" t="s">
        <v>90</v>
      </c>
      <c r="B1" s="82"/>
      <c r="C1" s="82"/>
      <c r="D1" s="82"/>
      <c r="E1" s="82"/>
    </row>
    <row r="2" spans="1:13" s="1" customFormat="1" ht="26.25" customHeight="1">
      <c r="A2" s="86" t="s">
        <v>107</v>
      </c>
      <c r="B2" s="86"/>
      <c r="C2" s="86"/>
      <c r="D2" s="86"/>
      <c r="E2" s="86"/>
      <c r="F2" s="12"/>
      <c r="G2" s="12"/>
      <c r="H2" s="2"/>
      <c r="I2" s="2"/>
      <c r="J2" s="2"/>
      <c r="K2" s="2"/>
      <c r="L2" s="2"/>
      <c r="M2" s="2"/>
    </row>
    <row r="3" spans="1:13" ht="30.75" customHeight="1">
      <c r="A3" s="84" t="s">
        <v>113</v>
      </c>
      <c r="B3" s="84"/>
      <c r="C3" s="84"/>
      <c r="D3" s="84"/>
      <c r="E3" s="84"/>
      <c r="F3" s="38"/>
      <c r="G3" s="38"/>
      <c r="H3" s="38"/>
      <c r="I3" s="38"/>
      <c r="J3" s="38"/>
      <c r="K3" s="38"/>
    </row>
    <row r="4" spans="1:13" s="1" customFormat="1" ht="17.25" customHeight="1">
      <c r="A4" s="56"/>
      <c r="B4" s="56"/>
      <c r="E4" s="57" t="s">
        <v>44</v>
      </c>
      <c r="F4" s="2"/>
      <c r="G4" s="2"/>
      <c r="H4" s="2"/>
      <c r="I4" s="2"/>
      <c r="J4" s="2"/>
      <c r="K4" s="2"/>
      <c r="L4" s="2"/>
      <c r="M4" s="2"/>
    </row>
    <row r="5" spans="1:13" s="1" customFormat="1" ht="74.25" customHeight="1">
      <c r="A5" s="40" t="s">
        <v>3</v>
      </c>
      <c r="B5" s="41" t="s">
        <v>34</v>
      </c>
      <c r="C5" s="42" t="s">
        <v>115</v>
      </c>
      <c r="D5" s="42" t="s">
        <v>114</v>
      </c>
      <c r="E5" s="43" t="s">
        <v>52</v>
      </c>
      <c r="F5" s="2"/>
      <c r="G5" s="2"/>
      <c r="H5" s="2"/>
      <c r="I5" s="2"/>
      <c r="J5" s="2"/>
      <c r="K5" s="2"/>
      <c r="L5" s="2"/>
      <c r="M5" s="2"/>
    </row>
    <row r="6" spans="1:13" s="1" customFormat="1" ht="41.25" customHeight="1">
      <c r="A6" s="14" t="s">
        <v>7</v>
      </c>
      <c r="B6" s="15" t="s">
        <v>35</v>
      </c>
      <c r="C6" s="76">
        <v>2349.4</v>
      </c>
      <c r="D6" s="76">
        <v>2349.4</v>
      </c>
      <c r="E6" s="77">
        <f t="shared" ref="E6:E12" si="0">D6-C6</f>
        <v>0</v>
      </c>
      <c r="F6" s="2"/>
      <c r="G6" s="2"/>
      <c r="H6" s="2"/>
      <c r="I6" s="2"/>
      <c r="J6" s="2"/>
      <c r="K6" s="2"/>
      <c r="L6" s="2"/>
      <c r="M6" s="2"/>
    </row>
    <row r="7" spans="1:13" s="1" customFormat="1" ht="33">
      <c r="A7" s="14" t="s">
        <v>12</v>
      </c>
      <c r="B7" s="15" t="s">
        <v>83</v>
      </c>
      <c r="C7" s="77">
        <f>SUM(C8,C12:C22)</f>
        <v>17121.5</v>
      </c>
      <c r="D7" s="77">
        <f>SUM(D8,D12:D22)</f>
        <v>18607</v>
      </c>
      <c r="E7" s="77">
        <f>D7-C7</f>
        <v>1485.5</v>
      </c>
      <c r="F7" s="2"/>
      <c r="G7" s="2"/>
      <c r="H7" s="2"/>
      <c r="I7" s="2"/>
      <c r="J7" s="2"/>
      <c r="K7" s="2"/>
      <c r="L7" s="2"/>
      <c r="M7" s="2"/>
    </row>
    <row r="8" spans="1:13" s="1" customFormat="1" ht="17.25" customHeight="1">
      <c r="A8" s="16">
        <v>1</v>
      </c>
      <c r="B8" s="17" t="s">
        <v>69</v>
      </c>
      <c r="C8" s="78">
        <v>14274.1</v>
      </c>
      <c r="D8" s="78">
        <v>14274.1</v>
      </c>
      <c r="E8" s="79">
        <f>D8-C8</f>
        <v>0</v>
      </c>
      <c r="F8" s="2"/>
      <c r="G8" s="2"/>
      <c r="H8" s="2"/>
      <c r="I8" s="2"/>
      <c r="J8" s="2"/>
      <c r="K8" s="2"/>
      <c r="L8" s="2"/>
      <c r="M8" s="2"/>
    </row>
    <row r="9" spans="1:13" s="47" customFormat="1" ht="16.5" customHeight="1">
      <c r="A9" s="18">
        <v>1.1000000000000001</v>
      </c>
      <c r="B9" s="19" t="s">
        <v>55</v>
      </c>
      <c r="C9" s="80">
        <v>4321.2</v>
      </c>
      <c r="D9" s="80">
        <v>4321.2</v>
      </c>
      <c r="E9" s="81">
        <f t="shared" si="0"/>
        <v>0</v>
      </c>
      <c r="F9" s="46"/>
      <c r="G9" s="46"/>
      <c r="H9" s="46"/>
      <c r="I9" s="46"/>
      <c r="J9" s="46"/>
      <c r="K9" s="46"/>
      <c r="L9" s="46"/>
      <c r="M9" s="46"/>
    </row>
    <row r="10" spans="1:13" s="47" customFormat="1" ht="17.25" hidden="1" customHeight="1">
      <c r="A10" s="18">
        <v>1.2</v>
      </c>
      <c r="B10" s="19" t="s">
        <v>80</v>
      </c>
      <c r="C10" s="80"/>
      <c r="D10" s="80"/>
      <c r="E10" s="81">
        <f t="shared" si="0"/>
        <v>0</v>
      </c>
      <c r="F10" s="46"/>
      <c r="G10" s="46"/>
      <c r="H10" s="46"/>
      <c r="I10" s="46"/>
      <c r="J10" s="46"/>
      <c r="K10" s="46"/>
      <c r="L10" s="46"/>
      <c r="M10" s="46"/>
    </row>
    <row r="11" spans="1:13" s="47" customFormat="1" ht="16.5" customHeight="1">
      <c r="A11" s="18">
        <v>1.2</v>
      </c>
      <c r="B11" s="19" t="s">
        <v>72</v>
      </c>
      <c r="C11" s="80"/>
      <c r="D11" s="80"/>
      <c r="E11" s="81">
        <f t="shared" si="0"/>
        <v>0</v>
      </c>
      <c r="F11" s="46"/>
      <c r="G11" s="46"/>
      <c r="H11" s="46"/>
      <c r="I11" s="46"/>
      <c r="J11" s="46"/>
      <c r="K11" s="46"/>
      <c r="L11" s="46"/>
      <c r="M11" s="46"/>
    </row>
    <row r="12" spans="1:13" s="1" customFormat="1" ht="17.25" hidden="1" customHeight="1">
      <c r="A12" s="16">
        <v>2</v>
      </c>
      <c r="B12" s="20" t="s">
        <v>8</v>
      </c>
      <c r="C12" s="78"/>
      <c r="D12" s="78"/>
      <c r="E12" s="79">
        <f t="shared" si="0"/>
        <v>0</v>
      </c>
      <c r="F12" s="2"/>
      <c r="G12" s="2"/>
      <c r="H12" s="2"/>
      <c r="I12" s="2"/>
      <c r="J12" s="2"/>
      <c r="K12" s="2"/>
      <c r="L12" s="2"/>
      <c r="M12" s="2"/>
    </row>
    <row r="13" spans="1:13" s="1" customFormat="1" ht="0.75" hidden="1" customHeight="1">
      <c r="A13" s="16">
        <v>3</v>
      </c>
      <c r="B13" s="20" t="s">
        <v>56</v>
      </c>
      <c r="C13" s="78"/>
      <c r="D13" s="78"/>
      <c r="E13" s="79">
        <f t="shared" ref="E13:E21" si="1">D13-C13</f>
        <v>0</v>
      </c>
      <c r="F13" s="2"/>
      <c r="G13" s="2"/>
      <c r="H13" s="2"/>
      <c r="I13" s="2"/>
      <c r="J13" s="2"/>
      <c r="K13" s="2"/>
      <c r="L13" s="2"/>
      <c r="M13" s="2"/>
    </row>
    <row r="14" spans="1:13" s="1" customFormat="1" ht="17.25" customHeight="1">
      <c r="A14" s="16">
        <v>3</v>
      </c>
      <c r="B14" s="21" t="s">
        <v>53</v>
      </c>
      <c r="C14" s="78">
        <v>50</v>
      </c>
      <c r="D14" s="78">
        <v>60</v>
      </c>
      <c r="E14" s="79">
        <f t="shared" si="1"/>
        <v>10</v>
      </c>
      <c r="F14" s="2"/>
      <c r="G14" s="2"/>
      <c r="H14" s="2"/>
      <c r="I14" s="2"/>
      <c r="J14" s="2"/>
      <c r="K14" s="2"/>
      <c r="L14" s="2"/>
      <c r="M14" s="2"/>
    </row>
    <row r="15" spans="1:13" s="1" customFormat="1" ht="14.25" customHeight="1">
      <c r="A15" s="16">
        <v>4</v>
      </c>
      <c r="B15" s="20" t="s">
        <v>74</v>
      </c>
      <c r="C15" s="78">
        <v>2700</v>
      </c>
      <c r="D15" s="78">
        <v>4156</v>
      </c>
      <c r="E15" s="79">
        <f t="shared" si="1"/>
        <v>1456</v>
      </c>
      <c r="F15" s="2"/>
      <c r="G15" s="2"/>
      <c r="H15" s="2"/>
      <c r="I15" s="2"/>
      <c r="J15" s="2"/>
      <c r="K15" s="2"/>
      <c r="L15" s="2"/>
      <c r="M15" s="2"/>
    </row>
    <row r="16" spans="1:13" s="1" customFormat="1" ht="0.75" hidden="1" customHeight="1">
      <c r="A16" s="16">
        <v>6</v>
      </c>
      <c r="B16" s="21" t="s">
        <v>92</v>
      </c>
      <c r="C16" s="78"/>
      <c r="D16" s="78"/>
      <c r="E16" s="79">
        <f t="shared" si="1"/>
        <v>0</v>
      </c>
      <c r="F16" s="2"/>
      <c r="G16" s="2"/>
      <c r="H16" s="2"/>
      <c r="I16" s="2"/>
      <c r="J16" s="2"/>
      <c r="K16" s="2"/>
      <c r="L16" s="2"/>
      <c r="M16" s="2"/>
    </row>
    <row r="17" spans="1:13" s="1" customFormat="1" ht="14.25" customHeight="1">
      <c r="A17" s="16">
        <v>5</v>
      </c>
      <c r="B17" s="21" t="s">
        <v>9</v>
      </c>
      <c r="C17" s="78"/>
      <c r="D17" s="78"/>
      <c r="E17" s="79">
        <f t="shared" si="1"/>
        <v>0</v>
      </c>
      <c r="F17" s="2"/>
      <c r="G17" s="2"/>
      <c r="H17" s="2"/>
      <c r="I17" s="2"/>
      <c r="J17" s="2"/>
      <c r="K17" s="2"/>
      <c r="L17" s="2"/>
      <c r="M17" s="2"/>
    </row>
    <row r="18" spans="1:13" s="1" customFormat="1" ht="0.75" hidden="1" customHeight="1">
      <c r="A18" s="16">
        <v>8</v>
      </c>
      <c r="B18" s="21" t="s">
        <v>95</v>
      </c>
      <c r="C18" s="78"/>
      <c r="D18" s="78"/>
      <c r="E18" s="79">
        <f t="shared" si="1"/>
        <v>0</v>
      </c>
      <c r="F18" s="2"/>
      <c r="G18" s="2"/>
      <c r="H18" s="2"/>
      <c r="I18" s="2"/>
      <c r="J18" s="2"/>
      <c r="K18" s="2"/>
      <c r="L18" s="2"/>
      <c r="M18" s="2"/>
    </row>
    <row r="19" spans="1:13" s="1" customFormat="1" ht="13.5" hidden="1" customHeight="1">
      <c r="A19" s="16">
        <v>9</v>
      </c>
      <c r="B19" s="21" t="s">
        <v>36</v>
      </c>
      <c r="C19" s="78"/>
      <c r="D19" s="78"/>
      <c r="E19" s="79">
        <f t="shared" si="1"/>
        <v>0</v>
      </c>
      <c r="F19" s="2"/>
      <c r="G19" s="2"/>
      <c r="H19" s="2"/>
      <c r="I19" s="2"/>
      <c r="J19" s="2"/>
      <c r="K19" s="2"/>
      <c r="L19" s="2"/>
      <c r="M19" s="2"/>
    </row>
    <row r="20" spans="1:13" s="1" customFormat="1" ht="0.75" customHeight="1">
      <c r="A20" s="16">
        <v>10</v>
      </c>
      <c r="B20" s="21" t="s">
        <v>11</v>
      </c>
      <c r="C20" s="78"/>
      <c r="D20" s="78"/>
      <c r="E20" s="79">
        <f t="shared" si="1"/>
        <v>0</v>
      </c>
      <c r="F20" s="2"/>
      <c r="G20" s="2"/>
      <c r="H20" s="2"/>
      <c r="I20" s="2"/>
      <c r="J20" s="2"/>
      <c r="K20" s="2"/>
      <c r="L20" s="2"/>
      <c r="M20" s="2"/>
    </row>
    <row r="21" spans="1:13" s="1" customFormat="1" ht="17.25" customHeight="1">
      <c r="A21" s="16">
        <v>6</v>
      </c>
      <c r="B21" s="22" t="s">
        <v>108</v>
      </c>
      <c r="C21" s="78">
        <v>97.4</v>
      </c>
      <c r="D21" s="78">
        <v>116.9</v>
      </c>
      <c r="E21" s="79">
        <f t="shared" si="1"/>
        <v>19.5</v>
      </c>
      <c r="F21" s="2"/>
      <c r="G21" s="2"/>
      <c r="H21" s="2"/>
      <c r="I21" s="2"/>
      <c r="J21" s="2"/>
      <c r="K21" s="2"/>
      <c r="L21" s="2"/>
      <c r="M21" s="2"/>
    </row>
    <row r="22" spans="1:13" s="1" customFormat="1" ht="17.25" hidden="1" customHeight="1">
      <c r="A22" s="16">
        <v>12</v>
      </c>
      <c r="B22" s="22"/>
      <c r="C22" s="78"/>
      <c r="D22" s="78"/>
      <c r="E22" s="79">
        <f t="shared" ref="E22:E32" si="2">D22-C22</f>
        <v>0</v>
      </c>
      <c r="F22" s="2"/>
      <c r="G22" s="2"/>
      <c r="H22" s="2"/>
      <c r="I22" s="2"/>
      <c r="J22" s="2"/>
      <c r="K22" s="2"/>
      <c r="L22" s="2"/>
      <c r="M22" s="2"/>
    </row>
    <row r="23" spans="1:13" s="1" customFormat="1" ht="39.75" customHeight="1">
      <c r="A23" s="14" t="s">
        <v>37</v>
      </c>
      <c r="B23" s="15" t="s">
        <v>84</v>
      </c>
      <c r="C23" s="77">
        <f>+C24+C68+C82+C85</f>
        <v>19470.599999999999</v>
      </c>
      <c r="D23" s="77">
        <f>+D24+D68+D82+D85</f>
        <v>20554.099999999999</v>
      </c>
      <c r="E23" s="77">
        <f t="shared" si="2"/>
        <v>1083.5</v>
      </c>
      <c r="F23" s="2"/>
      <c r="G23" s="2"/>
      <c r="H23" s="2"/>
      <c r="I23" s="2"/>
      <c r="J23" s="2"/>
      <c r="K23" s="2"/>
      <c r="L23" s="2"/>
      <c r="M23" s="2"/>
    </row>
    <row r="24" spans="1:13" s="1" customFormat="1" ht="28.5" customHeight="1">
      <c r="A24" s="23" t="s">
        <v>62</v>
      </c>
      <c r="B24" s="15" t="s">
        <v>67</v>
      </c>
      <c r="C24" s="77">
        <f>SUM(C25,C29:C34,C38:C61,C65:C67)</f>
        <v>19217.599999999999</v>
      </c>
      <c r="D24" s="77">
        <f>SUM(D25,D29:D34,D38:D61,D65:D67)</f>
        <v>20554.099999999999</v>
      </c>
      <c r="E24" s="77">
        <f t="shared" si="2"/>
        <v>1336.5</v>
      </c>
      <c r="F24" s="2"/>
      <c r="G24" s="2"/>
      <c r="H24" s="2"/>
      <c r="I24" s="2"/>
      <c r="J24" s="2"/>
      <c r="K24" s="2"/>
      <c r="L24" s="2"/>
      <c r="M24" s="2"/>
    </row>
    <row r="25" spans="1:13" s="1" customFormat="1" ht="18" customHeight="1">
      <c r="A25" s="16">
        <v>1</v>
      </c>
      <c r="B25" s="22" t="s">
        <v>14</v>
      </c>
      <c r="C25" s="78">
        <v>10250.1</v>
      </c>
      <c r="D25" s="78">
        <v>10429.4</v>
      </c>
      <c r="E25" s="79">
        <f t="shared" si="2"/>
        <v>179.29999999999927</v>
      </c>
      <c r="F25" s="2"/>
      <c r="G25" s="2"/>
      <c r="H25" s="2"/>
      <c r="I25" s="2"/>
      <c r="J25" s="2"/>
      <c r="K25" s="2"/>
      <c r="L25" s="2"/>
      <c r="M25" s="2"/>
    </row>
    <row r="26" spans="1:13" s="1" customFormat="1" ht="16.5" customHeight="1">
      <c r="A26" s="24">
        <v>1.1000000000000001</v>
      </c>
      <c r="B26" s="19" t="s">
        <v>57</v>
      </c>
      <c r="C26" s="78">
        <v>2017.5</v>
      </c>
      <c r="D26" s="78">
        <v>2017.5</v>
      </c>
      <c r="E26" s="79">
        <f t="shared" si="2"/>
        <v>0</v>
      </c>
      <c r="F26" s="2"/>
      <c r="G26" s="2"/>
      <c r="H26" s="2"/>
      <c r="I26" s="2"/>
      <c r="J26" s="2"/>
      <c r="K26" s="2"/>
      <c r="L26" s="2"/>
      <c r="M26" s="2"/>
    </row>
    <row r="27" spans="1:13" s="1" customFormat="1" ht="0.75" hidden="1" customHeight="1">
      <c r="A27" s="24">
        <v>1.2</v>
      </c>
      <c r="B27" s="19" t="s">
        <v>81</v>
      </c>
      <c r="C27" s="78"/>
      <c r="D27" s="78"/>
      <c r="E27" s="79">
        <f t="shared" si="2"/>
        <v>0</v>
      </c>
      <c r="F27" s="2"/>
      <c r="G27" s="2"/>
      <c r="H27" s="2"/>
      <c r="I27" s="2"/>
      <c r="J27" s="2"/>
      <c r="K27" s="2"/>
      <c r="L27" s="2"/>
      <c r="M27" s="2"/>
    </row>
    <row r="28" spans="1:13" s="1" customFormat="1" ht="18" hidden="1" customHeight="1">
      <c r="A28" s="24">
        <v>1.3</v>
      </c>
      <c r="B28" s="19" t="s">
        <v>15</v>
      </c>
      <c r="C28" s="80"/>
      <c r="D28" s="78"/>
      <c r="E28" s="79">
        <f t="shared" si="2"/>
        <v>0</v>
      </c>
      <c r="F28" s="2"/>
      <c r="G28" s="2"/>
      <c r="H28" s="2"/>
      <c r="I28" s="2"/>
      <c r="J28" s="2"/>
      <c r="K28" s="2"/>
      <c r="L28" s="2"/>
      <c r="M28" s="2"/>
    </row>
    <row r="29" spans="1:13" s="1" customFormat="1" ht="18" customHeight="1">
      <c r="A29" s="16">
        <v>2</v>
      </c>
      <c r="B29" s="20" t="s">
        <v>17</v>
      </c>
      <c r="C29" s="78">
        <v>3600</v>
      </c>
      <c r="D29" s="78">
        <v>4147.1000000000004</v>
      </c>
      <c r="E29" s="79">
        <f t="shared" si="2"/>
        <v>547.10000000000036</v>
      </c>
      <c r="F29" s="2"/>
      <c r="G29" s="2"/>
      <c r="H29" s="2"/>
      <c r="I29" s="2"/>
      <c r="J29" s="2"/>
      <c r="K29" s="2"/>
      <c r="L29" s="2"/>
      <c r="M29" s="2"/>
    </row>
    <row r="30" spans="1:13" s="1" customFormat="1" ht="18" customHeight="1">
      <c r="A30" s="16">
        <v>3</v>
      </c>
      <c r="B30" s="21" t="s">
        <v>16</v>
      </c>
      <c r="C30" s="78">
        <v>450</v>
      </c>
      <c r="D30" s="78">
        <v>430</v>
      </c>
      <c r="E30" s="79">
        <f t="shared" si="2"/>
        <v>-20</v>
      </c>
      <c r="F30" s="2"/>
      <c r="G30" s="2"/>
      <c r="H30" s="2"/>
      <c r="I30" s="2"/>
      <c r="J30" s="2"/>
      <c r="K30" s="2"/>
      <c r="L30" s="2"/>
      <c r="M30" s="2"/>
    </row>
    <row r="31" spans="1:13" s="1" customFormat="1" ht="18" customHeight="1">
      <c r="A31" s="16">
        <v>4</v>
      </c>
      <c r="B31" s="21" t="s">
        <v>19</v>
      </c>
      <c r="C31" s="78">
        <v>33</v>
      </c>
      <c r="D31" s="78">
        <v>20.3</v>
      </c>
      <c r="E31" s="79">
        <f t="shared" si="2"/>
        <v>-12.7</v>
      </c>
      <c r="F31" s="2"/>
      <c r="G31" s="2"/>
      <c r="H31" s="2"/>
      <c r="I31" s="2"/>
      <c r="J31" s="2"/>
      <c r="K31" s="2"/>
      <c r="L31" s="2"/>
      <c r="M31" s="2"/>
    </row>
    <row r="32" spans="1:13" s="1" customFormat="1" ht="18" customHeight="1">
      <c r="A32" s="16">
        <v>5</v>
      </c>
      <c r="B32" s="20" t="s">
        <v>20</v>
      </c>
      <c r="C32" s="78">
        <v>60.6</v>
      </c>
      <c r="D32" s="78">
        <v>60.6</v>
      </c>
      <c r="E32" s="79">
        <f t="shared" si="2"/>
        <v>0</v>
      </c>
      <c r="F32" s="2"/>
      <c r="G32" s="2"/>
      <c r="H32" s="2"/>
      <c r="I32" s="2"/>
      <c r="J32" s="2"/>
      <c r="K32" s="2"/>
      <c r="L32" s="2"/>
      <c r="M32" s="2"/>
    </row>
    <row r="33" spans="1:13" s="1" customFormat="1" ht="16.5" customHeight="1">
      <c r="A33" s="16">
        <v>6</v>
      </c>
      <c r="B33" s="20" t="s">
        <v>21</v>
      </c>
      <c r="C33" s="78"/>
      <c r="D33" s="78"/>
      <c r="E33" s="79">
        <f t="shared" ref="E33:E42" si="3">D33-C33</f>
        <v>0</v>
      </c>
      <c r="F33" s="58"/>
      <c r="G33" s="58"/>
      <c r="H33" s="58"/>
      <c r="I33" s="2"/>
      <c r="J33" s="2"/>
      <c r="K33" s="2"/>
      <c r="L33" s="2"/>
      <c r="M33" s="2"/>
    </row>
    <row r="34" spans="1:13" s="1" customFormat="1" ht="15.75">
      <c r="A34" s="16">
        <v>7</v>
      </c>
      <c r="B34" s="21" t="s">
        <v>22</v>
      </c>
      <c r="C34" s="79">
        <f>SUM(C35:C37)</f>
        <v>48.8</v>
      </c>
      <c r="D34" s="79">
        <f>SUM(D35:D37)</f>
        <v>30.8</v>
      </c>
      <c r="E34" s="79">
        <f t="shared" si="3"/>
        <v>-17.999999999999996</v>
      </c>
      <c r="F34" s="2"/>
      <c r="G34" s="2"/>
      <c r="H34" s="2"/>
      <c r="I34" s="2"/>
      <c r="J34" s="2"/>
      <c r="K34" s="2"/>
      <c r="L34" s="2"/>
      <c r="M34" s="2"/>
    </row>
    <row r="35" spans="1:13" s="1" customFormat="1" ht="15.75">
      <c r="A35" s="24">
        <v>7.1</v>
      </c>
      <c r="B35" s="19" t="s">
        <v>23</v>
      </c>
      <c r="C35" s="78">
        <v>28.8</v>
      </c>
      <c r="D35" s="78">
        <v>28.8</v>
      </c>
      <c r="E35" s="79">
        <f t="shared" si="3"/>
        <v>0</v>
      </c>
      <c r="F35" s="2"/>
      <c r="G35" s="2"/>
      <c r="H35" s="2"/>
      <c r="I35" s="2"/>
      <c r="J35" s="2"/>
      <c r="K35" s="2"/>
      <c r="L35" s="2"/>
      <c r="M35" s="2"/>
    </row>
    <row r="36" spans="1:13" s="8" customFormat="1" ht="15" customHeight="1">
      <c r="A36" s="24">
        <v>7.2</v>
      </c>
      <c r="B36" s="25" t="s">
        <v>24</v>
      </c>
      <c r="C36" s="80">
        <v>20</v>
      </c>
      <c r="D36" s="80">
        <v>2</v>
      </c>
      <c r="E36" s="81">
        <f t="shared" si="3"/>
        <v>-18</v>
      </c>
      <c r="F36" s="7"/>
      <c r="G36" s="7"/>
      <c r="H36" s="7"/>
      <c r="I36" s="7"/>
      <c r="J36" s="7"/>
      <c r="K36" s="7"/>
      <c r="L36" s="7"/>
      <c r="M36" s="7"/>
    </row>
    <row r="37" spans="1:13" s="1" customFormat="1" ht="15.75" hidden="1">
      <c r="A37" s="24">
        <v>7.3</v>
      </c>
      <c r="B37" s="25" t="s">
        <v>25</v>
      </c>
      <c r="C37" s="80"/>
      <c r="D37" s="80"/>
      <c r="E37" s="81">
        <f t="shared" si="3"/>
        <v>0</v>
      </c>
      <c r="F37" s="2"/>
      <c r="G37" s="2"/>
      <c r="H37" s="2"/>
      <c r="I37" s="2"/>
      <c r="J37" s="2"/>
      <c r="K37" s="2"/>
      <c r="L37" s="2"/>
      <c r="M37" s="2"/>
    </row>
    <row r="38" spans="1:13" s="1" customFormat="1" ht="0.75" hidden="1" customHeight="1">
      <c r="A38" s="16">
        <v>8</v>
      </c>
      <c r="B38" s="26" t="s">
        <v>58</v>
      </c>
      <c r="C38" s="80"/>
      <c r="D38" s="80"/>
      <c r="E38" s="81">
        <f t="shared" si="3"/>
        <v>0</v>
      </c>
      <c r="F38" s="2"/>
      <c r="G38" s="2"/>
      <c r="H38" s="2"/>
      <c r="I38" s="2"/>
      <c r="J38" s="2"/>
      <c r="K38" s="2"/>
      <c r="L38" s="2"/>
      <c r="M38" s="2"/>
    </row>
    <row r="39" spans="1:13" s="1" customFormat="1" ht="18" hidden="1" customHeight="1">
      <c r="A39" s="16">
        <v>9</v>
      </c>
      <c r="B39" s="26" t="s">
        <v>26</v>
      </c>
      <c r="C39" s="78"/>
      <c r="D39" s="78"/>
      <c r="E39" s="79">
        <f t="shared" si="3"/>
        <v>0</v>
      </c>
      <c r="F39" s="2"/>
      <c r="G39" s="2"/>
      <c r="H39" s="2"/>
      <c r="I39" s="2"/>
      <c r="J39" s="2"/>
      <c r="K39" s="2"/>
      <c r="L39" s="2"/>
      <c r="M39" s="2"/>
    </row>
    <row r="40" spans="1:13" s="1" customFormat="1" ht="18" customHeight="1">
      <c r="A40" s="16">
        <v>8</v>
      </c>
      <c r="B40" s="26" t="s">
        <v>33</v>
      </c>
      <c r="C40" s="78">
        <v>100</v>
      </c>
      <c r="D40" s="78">
        <v>34.9</v>
      </c>
      <c r="E40" s="79">
        <f t="shared" si="3"/>
        <v>-65.099999999999994</v>
      </c>
      <c r="F40" s="2"/>
      <c r="G40" s="2"/>
      <c r="H40" s="2"/>
      <c r="I40" s="2"/>
      <c r="J40" s="2"/>
      <c r="K40" s="2"/>
      <c r="L40" s="2"/>
      <c r="M40" s="2"/>
    </row>
    <row r="41" spans="1:13" s="1" customFormat="1" ht="16.5" customHeight="1">
      <c r="A41" s="16">
        <v>9</v>
      </c>
      <c r="B41" s="26" t="s">
        <v>27</v>
      </c>
      <c r="C41" s="78">
        <v>50</v>
      </c>
      <c r="D41" s="78">
        <v>49.2</v>
      </c>
      <c r="E41" s="79">
        <f t="shared" si="3"/>
        <v>-0.79999999999999716</v>
      </c>
      <c r="F41" s="2"/>
      <c r="G41" s="2"/>
      <c r="H41" s="2"/>
      <c r="I41" s="2"/>
      <c r="J41" s="2"/>
      <c r="K41" s="2"/>
      <c r="L41" s="2"/>
      <c r="M41" s="2"/>
    </row>
    <row r="42" spans="1:13" s="1" customFormat="1" ht="18" hidden="1" customHeight="1">
      <c r="A42" s="16">
        <v>12</v>
      </c>
      <c r="B42" s="26" t="s">
        <v>86</v>
      </c>
      <c r="C42" s="78"/>
      <c r="D42" s="78"/>
      <c r="E42" s="79">
        <f t="shared" si="3"/>
        <v>0</v>
      </c>
      <c r="F42" s="2"/>
      <c r="G42" s="2"/>
      <c r="H42" s="2"/>
      <c r="I42" s="2"/>
      <c r="J42" s="2"/>
      <c r="K42" s="2"/>
      <c r="L42" s="2"/>
      <c r="M42" s="2"/>
    </row>
    <row r="43" spans="1:13" s="1" customFormat="1" ht="0.75" hidden="1" customHeight="1">
      <c r="A43" s="16">
        <v>13</v>
      </c>
      <c r="B43" s="26" t="s">
        <v>49</v>
      </c>
      <c r="C43" s="78"/>
      <c r="D43" s="78"/>
      <c r="E43" s="79">
        <f t="shared" ref="E43:E70" si="4">D43-C43</f>
        <v>0</v>
      </c>
      <c r="F43" s="2"/>
      <c r="G43" s="2"/>
      <c r="H43" s="2"/>
      <c r="I43" s="2"/>
      <c r="J43" s="2"/>
      <c r="K43" s="2"/>
      <c r="L43" s="2"/>
      <c r="M43" s="2"/>
    </row>
    <row r="44" spans="1:13" s="1" customFormat="1" ht="18" customHeight="1">
      <c r="A44" s="16">
        <v>10</v>
      </c>
      <c r="B44" s="26" t="s">
        <v>18</v>
      </c>
      <c r="C44" s="78">
        <v>1235</v>
      </c>
      <c r="D44" s="78">
        <v>882.9</v>
      </c>
      <c r="E44" s="79">
        <f t="shared" si="4"/>
        <v>-352.1</v>
      </c>
      <c r="F44" s="2"/>
      <c r="G44" s="2"/>
      <c r="H44" s="2"/>
      <c r="I44" s="2"/>
      <c r="J44" s="2"/>
      <c r="K44" s="2"/>
      <c r="L44" s="2"/>
      <c r="M44" s="2"/>
    </row>
    <row r="45" spans="1:13" s="1" customFormat="1" ht="18" customHeight="1">
      <c r="A45" s="16">
        <v>11</v>
      </c>
      <c r="B45" s="26" t="s">
        <v>59</v>
      </c>
      <c r="C45" s="78">
        <v>100</v>
      </c>
      <c r="D45" s="78">
        <v>49.2</v>
      </c>
      <c r="E45" s="79">
        <f t="shared" si="4"/>
        <v>-50.8</v>
      </c>
      <c r="F45" s="2"/>
      <c r="G45" s="2"/>
      <c r="H45" s="2"/>
      <c r="I45" s="2"/>
      <c r="J45" s="2"/>
      <c r="K45" s="2"/>
      <c r="L45" s="2"/>
      <c r="M45" s="2"/>
    </row>
    <row r="46" spans="1:13" s="1" customFormat="1" ht="18" customHeight="1">
      <c r="A46" s="16">
        <v>12</v>
      </c>
      <c r="B46" s="26" t="s">
        <v>28</v>
      </c>
      <c r="C46" s="78">
        <v>0</v>
      </c>
      <c r="D46" s="78">
        <v>0</v>
      </c>
      <c r="E46" s="79">
        <f t="shared" si="4"/>
        <v>0</v>
      </c>
      <c r="F46" s="2"/>
      <c r="G46" s="2"/>
      <c r="H46" s="2"/>
      <c r="I46" s="2"/>
      <c r="J46" s="2"/>
      <c r="K46" s="2"/>
      <c r="L46" s="2"/>
      <c r="M46" s="2"/>
    </row>
    <row r="47" spans="1:13" s="1" customFormat="1" ht="18" customHeight="1">
      <c r="A47" s="16">
        <v>13</v>
      </c>
      <c r="B47" s="26" t="s">
        <v>29</v>
      </c>
      <c r="C47" s="78">
        <v>46.7</v>
      </c>
      <c r="D47" s="78">
        <v>25.6</v>
      </c>
      <c r="E47" s="79">
        <f t="shared" si="4"/>
        <v>-21.1</v>
      </c>
      <c r="F47" s="2"/>
      <c r="G47" s="2"/>
      <c r="H47" s="2"/>
      <c r="I47" s="2"/>
      <c r="J47" s="2"/>
      <c r="K47" s="2"/>
      <c r="L47" s="2"/>
      <c r="M47" s="2"/>
    </row>
    <row r="48" spans="1:13" s="1" customFormat="1" ht="18" customHeight="1">
      <c r="A48" s="16">
        <v>14</v>
      </c>
      <c r="B48" s="26" t="s">
        <v>78</v>
      </c>
      <c r="C48" s="78">
        <v>50.4</v>
      </c>
      <c r="D48" s="78">
        <v>10.1</v>
      </c>
      <c r="E48" s="79">
        <f t="shared" si="4"/>
        <v>-40.299999999999997</v>
      </c>
      <c r="F48" s="2"/>
      <c r="G48" s="2"/>
      <c r="H48" s="2"/>
      <c r="I48" s="2"/>
      <c r="J48" s="2"/>
      <c r="K48" s="2"/>
      <c r="L48" s="2"/>
      <c r="M48" s="2"/>
    </row>
    <row r="49" spans="1:13" s="1" customFormat="1" ht="18" customHeight="1">
      <c r="A49" s="16">
        <v>15</v>
      </c>
      <c r="B49" s="26" t="s">
        <v>54</v>
      </c>
      <c r="C49" s="78">
        <v>2700</v>
      </c>
      <c r="D49" s="78">
        <v>4156</v>
      </c>
      <c r="E49" s="79">
        <f t="shared" si="4"/>
        <v>1456</v>
      </c>
      <c r="F49" s="2"/>
      <c r="G49" s="2"/>
      <c r="H49" s="2"/>
      <c r="I49" s="2"/>
      <c r="J49" s="2"/>
      <c r="K49" s="2"/>
      <c r="L49" s="2"/>
      <c r="M49" s="2"/>
    </row>
    <row r="50" spans="1:13" s="1" customFormat="1" ht="15.75" customHeight="1">
      <c r="A50" s="16">
        <v>16</v>
      </c>
      <c r="B50" s="26" t="s">
        <v>45</v>
      </c>
      <c r="C50" s="78">
        <v>30</v>
      </c>
      <c r="D50" s="78"/>
      <c r="E50" s="79">
        <f t="shared" si="4"/>
        <v>-30</v>
      </c>
      <c r="F50" s="2"/>
      <c r="G50" s="2"/>
      <c r="H50" s="2"/>
      <c r="I50" s="2"/>
      <c r="J50" s="2"/>
      <c r="K50" s="2"/>
      <c r="L50" s="2"/>
      <c r="M50" s="2"/>
    </row>
    <row r="51" spans="1:13" s="1" customFormat="1" ht="18" hidden="1" customHeight="1">
      <c r="A51" s="16">
        <v>21</v>
      </c>
      <c r="B51" s="26" t="s">
        <v>87</v>
      </c>
      <c r="C51" s="78"/>
      <c r="D51" s="78"/>
      <c r="E51" s="79">
        <f t="shared" si="4"/>
        <v>0</v>
      </c>
      <c r="F51" s="2"/>
      <c r="G51" s="2"/>
      <c r="H51" s="2"/>
      <c r="I51" s="2"/>
      <c r="J51" s="2"/>
      <c r="K51" s="2"/>
      <c r="L51" s="2"/>
      <c r="M51" s="2"/>
    </row>
    <row r="52" spans="1:13" s="1" customFormat="1" ht="18" hidden="1" customHeight="1">
      <c r="A52" s="16">
        <v>22</v>
      </c>
      <c r="B52" s="26" t="s">
        <v>97</v>
      </c>
      <c r="C52" s="78"/>
      <c r="D52" s="78"/>
      <c r="E52" s="79">
        <f t="shared" si="4"/>
        <v>0</v>
      </c>
      <c r="F52" s="2"/>
      <c r="G52" s="2"/>
      <c r="H52" s="2"/>
      <c r="I52" s="2"/>
      <c r="J52" s="2"/>
      <c r="K52" s="2"/>
      <c r="L52" s="2"/>
      <c r="M52" s="2"/>
    </row>
    <row r="53" spans="1:13" s="1" customFormat="1" ht="18" customHeight="1">
      <c r="A53" s="16">
        <v>17</v>
      </c>
      <c r="B53" s="26" t="s">
        <v>46</v>
      </c>
      <c r="C53" s="78">
        <v>3</v>
      </c>
      <c r="D53" s="78">
        <v>3</v>
      </c>
      <c r="E53" s="79">
        <f t="shared" si="4"/>
        <v>0</v>
      </c>
      <c r="F53" s="2"/>
      <c r="G53" s="2"/>
      <c r="H53" s="2"/>
      <c r="I53" s="2"/>
      <c r="J53" s="2"/>
      <c r="K53" s="2"/>
      <c r="L53" s="2"/>
      <c r="M53" s="2"/>
    </row>
    <row r="54" spans="1:13" s="1" customFormat="1" ht="18" customHeight="1">
      <c r="A54" s="16">
        <v>18</v>
      </c>
      <c r="B54" s="26" t="s">
        <v>47</v>
      </c>
      <c r="C54" s="78"/>
      <c r="D54" s="78"/>
      <c r="E54" s="79">
        <f t="shared" si="4"/>
        <v>0</v>
      </c>
      <c r="F54" s="2"/>
      <c r="G54" s="2"/>
      <c r="H54" s="2"/>
      <c r="I54" s="2"/>
      <c r="J54" s="2"/>
      <c r="K54" s="2"/>
      <c r="L54" s="2"/>
      <c r="M54" s="2"/>
    </row>
    <row r="55" spans="1:13" s="1" customFormat="1" ht="17.25" customHeight="1">
      <c r="A55" s="16">
        <v>19</v>
      </c>
      <c r="B55" s="26" t="s">
        <v>48</v>
      </c>
      <c r="C55" s="78"/>
      <c r="D55" s="78"/>
      <c r="E55" s="79">
        <f t="shared" si="4"/>
        <v>0</v>
      </c>
      <c r="F55" s="2"/>
      <c r="G55" s="2"/>
      <c r="H55" s="2"/>
      <c r="I55" s="2"/>
      <c r="J55" s="2"/>
      <c r="K55" s="2"/>
      <c r="L55" s="2"/>
      <c r="M55" s="2"/>
    </row>
    <row r="56" spans="1:13" s="1" customFormat="1" ht="0.75" hidden="1" customHeight="1">
      <c r="A56" s="16">
        <v>26</v>
      </c>
      <c r="B56" s="26" t="s">
        <v>75</v>
      </c>
      <c r="C56" s="78"/>
      <c r="D56" s="78"/>
      <c r="E56" s="79">
        <f t="shared" si="4"/>
        <v>0</v>
      </c>
      <c r="F56" s="2"/>
      <c r="G56" s="2"/>
      <c r="H56" s="2"/>
      <c r="I56" s="2"/>
      <c r="J56" s="2"/>
      <c r="K56" s="2"/>
      <c r="L56" s="2"/>
      <c r="M56" s="2"/>
    </row>
    <row r="57" spans="1:13" s="1" customFormat="1" ht="18" customHeight="1">
      <c r="A57" s="16">
        <v>20</v>
      </c>
      <c r="B57" s="26" t="s">
        <v>73</v>
      </c>
      <c r="C57" s="78"/>
      <c r="D57" s="78"/>
      <c r="E57" s="79">
        <f t="shared" si="4"/>
        <v>0</v>
      </c>
      <c r="F57" s="2"/>
      <c r="G57" s="2"/>
      <c r="H57" s="2"/>
      <c r="I57" s="2"/>
      <c r="J57" s="2"/>
      <c r="K57" s="2"/>
      <c r="L57" s="2"/>
      <c r="M57" s="2"/>
    </row>
    <row r="58" spans="1:13" s="1" customFormat="1" ht="18" customHeight="1">
      <c r="A58" s="16">
        <v>21</v>
      </c>
      <c r="B58" s="20" t="s">
        <v>82</v>
      </c>
      <c r="C58" s="78">
        <v>220</v>
      </c>
      <c r="D58" s="78"/>
      <c r="E58" s="79">
        <f t="shared" si="4"/>
        <v>-220</v>
      </c>
      <c r="F58" s="2"/>
      <c r="G58" s="2"/>
      <c r="H58" s="2"/>
      <c r="I58" s="2"/>
      <c r="J58" s="2"/>
      <c r="K58" s="2"/>
      <c r="L58" s="2"/>
      <c r="M58" s="2"/>
    </row>
    <row r="59" spans="1:13" s="1" customFormat="1" ht="18" hidden="1" customHeight="1">
      <c r="A59" s="16">
        <v>29</v>
      </c>
      <c r="B59" s="17"/>
      <c r="C59" s="78"/>
      <c r="D59" s="78"/>
      <c r="E59" s="79">
        <f t="shared" si="4"/>
        <v>0</v>
      </c>
      <c r="F59" s="2"/>
      <c r="G59" s="2"/>
      <c r="H59" s="2"/>
      <c r="I59" s="2"/>
      <c r="J59" s="2"/>
      <c r="K59" s="2"/>
      <c r="L59" s="2"/>
      <c r="M59" s="2"/>
    </row>
    <row r="60" spans="1:13" s="1" customFormat="1" ht="0.75" customHeight="1">
      <c r="A60" s="16">
        <v>30</v>
      </c>
      <c r="B60" s="17"/>
      <c r="C60" s="78"/>
      <c r="D60" s="78"/>
      <c r="E60" s="79">
        <f t="shared" si="4"/>
        <v>0</v>
      </c>
      <c r="F60" s="2"/>
      <c r="G60" s="2"/>
      <c r="H60" s="2"/>
      <c r="I60" s="2"/>
      <c r="J60" s="2"/>
      <c r="K60" s="2"/>
      <c r="L60" s="2"/>
      <c r="M60" s="2"/>
    </row>
    <row r="61" spans="1:13" s="1" customFormat="1" ht="18.75" customHeight="1">
      <c r="A61" s="16">
        <v>22</v>
      </c>
      <c r="B61" s="59" t="s">
        <v>38</v>
      </c>
      <c r="C61" s="79">
        <f>SUM(C62:C64)</f>
        <v>0</v>
      </c>
      <c r="D61" s="79">
        <f>SUM(D62:D64)</f>
        <v>0</v>
      </c>
      <c r="E61" s="79">
        <f t="shared" si="4"/>
        <v>0</v>
      </c>
      <c r="F61" s="2"/>
      <c r="G61" s="2"/>
      <c r="H61" s="2"/>
      <c r="I61" s="2"/>
      <c r="J61" s="2"/>
      <c r="K61" s="2"/>
      <c r="L61" s="2"/>
      <c r="M61" s="2"/>
    </row>
    <row r="62" spans="1:13" s="1" customFormat="1" ht="17.25" customHeight="1">
      <c r="A62" s="27">
        <v>22.1</v>
      </c>
      <c r="B62" s="60" t="s">
        <v>39</v>
      </c>
      <c r="C62" s="78"/>
      <c r="D62" s="78"/>
      <c r="E62" s="79">
        <f t="shared" si="4"/>
        <v>0</v>
      </c>
      <c r="F62" s="2"/>
      <c r="G62" s="2"/>
      <c r="H62" s="2"/>
      <c r="I62" s="2"/>
      <c r="J62" s="2"/>
      <c r="K62" s="2"/>
      <c r="L62" s="2"/>
      <c r="M62" s="2"/>
    </row>
    <row r="63" spans="1:13" s="1" customFormat="1" ht="18" hidden="1" customHeight="1">
      <c r="A63" s="27">
        <v>31.2</v>
      </c>
      <c r="B63" s="60" t="s">
        <v>50</v>
      </c>
      <c r="C63" s="78"/>
      <c r="D63" s="78"/>
      <c r="E63" s="79">
        <f t="shared" si="4"/>
        <v>0</v>
      </c>
      <c r="F63" s="2"/>
      <c r="G63" s="2"/>
      <c r="H63" s="2"/>
      <c r="I63" s="2"/>
      <c r="J63" s="2"/>
      <c r="K63" s="2"/>
      <c r="L63" s="2"/>
      <c r="M63" s="2"/>
    </row>
    <row r="64" spans="1:13" s="1" customFormat="1" ht="0.75" customHeight="1">
      <c r="A64" s="27">
        <v>31.3</v>
      </c>
      <c r="B64" s="60" t="s">
        <v>102</v>
      </c>
      <c r="C64" s="78"/>
      <c r="D64" s="78"/>
      <c r="E64" s="79">
        <f t="shared" si="4"/>
        <v>0</v>
      </c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8">
        <v>23</v>
      </c>
      <c r="B65" s="68" t="s">
        <v>101</v>
      </c>
      <c r="C65" s="78">
        <v>9</v>
      </c>
      <c r="D65" s="78">
        <v>9</v>
      </c>
      <c r="E65" s="79">
        <f t="shared" si="4"/>
        <v>0</v>
      </c>
    </row>
    <row r="66" spans="1:13" s="1" customFormat="1" ht="18" customHeight="1">
      <c r="A66" s="28">
        <v>24</v>
      </c>
      <c r="B66" s="59" t="s">
        <v>40</v>
      </c>
      <c r="C66" s="78">
        <v>206</v>
      </c>
      <c r="D66" s="78">
        <v>206</v>
      </c>
      <c r="E66" s="79">
        <f t="shared" si="4"/>
        <v>0</v>
      </c>
      <c r="F66" s="2"/>
      <c r="G66" s="2"/>
      <c r="H66" s="2"/>
      <c r="I66" s="2"/>
      <c r="J66" s="2"/>
      <c r="K66" s="2"/>
      <c r="L66" s="2"/>
      <c r="M66" s="2"/>
    </row>
    <row r="67" spans="1:13" s="1" customFormat="1" ht="18" customHeight="1">
      <c r="A67" s="28">
        <v>25</v>
      </c>
      <c r="B67" s="21" t="s">
        <v>85</v>
      </c>
      <c r="C67" s="78">
        <v>25</v>
      </c>
      <c r="D67" s="78">
        <v>10</v>
      </c>
      <c r="E67" s="79">
        <f t="shared" si="4"/>
        <v>-15</v>
      </c>
      <c r="F67" s="2"/>
      <c r="G67" s="2"/>
      <c r="H67" s="2"/>
      <c r="I67" s="2"/>
      <c r="J67" s="2"/>
      <c r="K67" s="2"/>
      <c r="L67" s="2"/>
      <c r="M67" s="2"/>
    </row>
    <row r="68" spans="1:13" s="1" customFormat="1" ht="28.5" customHeight="1">
      <c r="A68" s="29" t="s">
        <v>63</v>
      </c>
      <c r="B68" s="15" t="s">
        <v>68</v>
      </c>
      <c r="C68" s="77">
        <f>+C69+C77+C81</f>
        <v>253</v>
      </c>
      <c r="D68" s="77">
        <f>+D69+D77+D81</f>
        <v>0</v>
      </c>
      <c r="E68" s="79">
        <f t="shared" si="4"/>
        <v>-253</v>
      </c>
      <c r="F68" s="2"/>
      <c r="G68" s="2"/>
      <c r="H68" s="2"/>
      <c r="I68" s="2"/>
      <c r="J68" s="2"/>
      <c r="K68" s="2"/>
      <c r="L68" s="2"/>
      <c r="M68" s="2"/>
    </row>
    <row r="69" spans="1:13" s="1" customFormat="1" ht="18" hidden="1" customHeight="1">
      <c r="A69" s="28">
        <v>1</v>
      </c>
      <c r="B69" s="61" t="s">
        <v>99</v>
      </c>
      <c r="C69" s="79">
        <f>SUM(C70:C76)</f>
        <v>0</v>
      </c>
      <c r="D69" s="79">
        <f>SUM(D70:D76)</f>
        <v>0</v>
      </c>
      <c r="E69" s="79">
        <f t="shared" si="4"/>
        <v>0</v>
      </c>
      <c r="F69" s="2"/>
      <c r="G69" s="2"/>
      <c r="H69" s="2"/>
      <c r="I69" s="2"/>
      <c r="J69" s="2"/>
      <c r="K69" s="2"/>
      <c r="L69" s="2"/>
      <c r="M69" s="2"/>
    </row>
    <row r="70" spans="1:13" s="1" customFormat="1" ht="0.75" hidden="1" customHeight="1">
      <c r="A70" s="27">
        <v>1.1000000000000001</v>
      </c>
      <c r="B70" s="33" t="s">
        <v>61</v>
      </c>
      <c r="C70" s="78"/>
      <c r="D70" s="78"/>
      <c r="E70" s="79">
        <f t="shared" si="4"/>
        <v>0</v>
      </c>
      <c r="F70" s="2"/>
      <c r="G70" s="2"/>
      <c r="H70" s="2"/>
      <c r="I70" s="2"/>
      <c r="J70" s="2"/>
      <c r="K70" s="2"/>
      <c r="L70" s="2"/>
      <c r="M70" s="2"/>
    </row>
    <row r="71" spans="1:13" s="1" customFormat="1" ht="0.75" hidden="1" customHeight="1">
      <c r="A71" s="27">
        <v>1.2</v>
      </c>
      <c r="B71" s="33" t="s">
        <v>88</v>
      </c>
      <c r="C71" s="78"/>
      <c r="D71" s="78"/>
      <c r="E71" s="79">
        <f t="shared" ref="E71:E88" si="5">D71-C71</f>
        <v>0</v>
      </c>
      <c r="F71" s="2"/>
      <c r="G71" s="2"/>
      <c r="H71" s="2"/>
      <c r="I71" s="2"/>
      <c r="J71" s="2"/>
      <c r="K71" s="2"/>
      <c r="L71" s="2"/>
      <c r="M71" s="2"/>
    </row>
    <row r="72" spans="1:13" s="1" customFormat="1" ht="18" hidden="1" customHeight="1">
      <c r="A72" s="27">
        <v>1.3</v>
      </c>
      <c r="B72" s="33" t="s">
        <v>89</v>
      </c>
      <c r="C72" s="80"/>
      <c r="D72" s="78"/>
      <c r="E72" s="79">
        <f t="shared" si="5"/>
        <v>0</v>
      </c>
      <c r="F72" s="2"/>
      <c r="G72" s="2"/>
      <c r="H72" s="2"/>
      <c r="I72" s="2"/>
      <c r="J72" s="2"/>
      <c r="K72" s="2"/>
      <c r="L72" s="2"/>
      <c r="M72" s="2"/>
    </row>
    <row r="73" spans="1:13" s="1" customFormat="1" ht="0.75" hidden="1" customHeight="1">
      <c r="A73" s="27">
        <v>1.4</v>
      </c>
      <c r="B73" s="33" t="s">
        <v>91</v>
      </c>
      <c r="C73" s="80"/>
      <c r="D73" s="78"/>
      <c r="E73" s="79">
        <f t="shared" si="5"/>
        <v>0</v>
      </c>
      <c r="F73" s="2"/>
      <c r="G73" s="2"/>
      <c r="H73" s="2"/>
      <c r="I73" s="2"/>
      <c r="J73" s="2"/>
      <c r="K73" s="2"/>
      <c r="L73" s="2"/>
      <c r="M73" s="2"/>
    </row>
    <row r="74" spans="1:13" s="1" customFormat="1" ht="18" hidden="1" customHeight="1">
      <c r="A74" s="27">
        <v>1.5</v>
      </c>
      <c r="B74" s="33" t="s">
        <v>76</v>
      </c>
      <c r="C74" s="80"/>
      <c r="D74" s="78"/>
      <c r="E74" s="79">
        <f t="shared" si="5"/>
        <v>0</v>
      </c>
      <c r="F74" s="2"/>
      <c r="G74" s="2"/>
      <c r="H74" s="2"/>
      <c r="I74" s="2"/>
      <c r="J74" s="2"/>
      <c r="K74" s="2"/>
      <c r="L74" s="2"/>
      <c r="M74" s="2"/>
    </row>
    <row r="75" spans="1:13" s="67" customFormat="1" ht="16.5" hidden="1" customHeight="1">
      <c r="A75" s="27">
        <v>1.1000000000000001</v>
      </c>
      <c r="B75" s="34" t="s">
        <v>77</v>
      </c>
      <c r="C75" s="80"/>
      <c r="D75" s="78"/>
      <c r="E75" s="78">
        <f>D75-C75</f>
        <v>0</v>
      </c>
    </row>
    <row r="76" spans="1:13" s="67" customFormat="1" ht="18" hidden="1" customHeight="1">
      <c r="A76" s="27">
        <v>1.7</v>
      </c>
      <c r="B76" s="34"/>
      <c r="C76" s="80"/>
      <c r="D76" s="78"/>
      <c r="E76" s="78">
        <f t="shared" si="5"/>
        <v>0</v>
      </c>
    </row>
    <row r="77" spans="1:13" s="1" customFormat="1" ht="33.75" hidden="1" customHeight="1">
      <c r="A77" s="28">
        <v>2</v>
      </c>
      <c r="B77" s="61" t="s">
        <v>41</v>
      </c>
      <c r="C77" s="79">
        <f>SUM(C78:C80)</f>
        <v>0</v>
      </c>
      <c r="D77" s="79">
        <f>SUM(D78:D80)</f>
        <v>0</v>
      </c>
      <c r="E77" s="79">
        <f t="shared" si="5"/>
        <v>0</v>
      </c>
      <c r="F77" s="2"/>
      <c r="G77" s="2"/>
      <c r="H77" s="2"/>
      <c r="I77" s="2"/>
      <c r="J77" s="2"/>
      <c r="K77" s="2"/>
      <c r="L77" s="2"/>
      <c r="M77" s="2"/>
    </row>
    <row r="78" spans="1:13" s="1" customFormat="1" ht="18" hidden="1" customHeight="1">
      <c r="A78" s="27">
        <v>2.1</v>
      </c>
      <c r="B78" s="62" t="s">
        <v>71</v>
      </c>
      <c r="C78" s="80"/>
      <c r="D78" s="78"/>
      <c r="E78" s="79">
        <f t="shared" si="5"/>
        <v>0</v>
      </c>
      <c r="F78" s="2"/>
      <c r="G78" s="2"/>
      <c r="H78" s="2"/>
      <c r="I78" s="2"/>
      <c r="J78" s="2"/>
      <c r="K78" s="2"/>
      <c r="L78" s="2"/>
      <c r="M78" s="2"/>
    </row>
    <row r="79" spans="1:13" s="1" customFormat="1" ht="17.25" hidden="1" customHeight="1">
      <c r="A79" s="27">
        <v>2.2000000000000002</v>
      </c>
      <c r="B79" s="63" t="s">
        <v>70</v>
      </c>
      <c r="C79" s="80"/>
      <c r="D79" s="78"/>
      <c r="E79" s="79">
        <f t="shared" si="5"/>
        <v>0</v>
      </c>
      <c r="F79" s="2"/>
      <c r="G79" s="2"/>
      <c r="H79" s="2"/>
      <c r="I79" s="2"/>
      <c r="J79" s="2"/>
      <c r="K79" s="2"/>
      <c r="L79" s="2"/>
      <c r="M79" s="2"/>
    </row>
    <row r="80" spans="1:13" s="1" customFormat="1" ht="18" hidden="1" customHeight="1">
      <c r="A80" s="27">
        <v>2.2999999999999998</v>
      </c>
      <c r="B80" s="62" t="s">
        <v>51</v>
      </c>
      <c r="C80" s="80"/>
      <c r="D80" s="78"/>
      <c r="E80" s="79">
        <f t="shared" si="5"/>
        <v>0</v>
      </c>
      <c r="F80" s="2"/>
      <c r="G80" s="2"/>
      <c r="H80" s="2"/>
      <c r="I80" s="2"/>
      <c r="J80" s="2"/>
      <c r="K80" s="2"/>
      <c r="L80" s="2"/>
      <c r="M80" s="2"/>
    </row>
    <row r="81" spans="1:13" s="32" customFormat="1" ht="36" customHeight="1">
      <c r="A81" s="28">
        <v>2</v>
      </c>
      <c r="B81" s="30" t="s">
        <v>98</v>
      </c>
      <c r="C81" s="78">
        <v>253</v>
      </c>
      <c r="D81" s="78"/>
      <c r="E81" s="79">
        <f t="shared" si="5"/>
        <v>-253</v>
      </c>
      <c r="F81" s="31"/>
      <c r="G81" s="31"/>
      <c r="H81" s="31"/>
      <c r="I81" s="31"/>
      <c r="J81" s="31"/>
      <c r="K81" s="31"/>
      <c r="L81" s="31"/>
      <c r="M81" s="31"/>
    </row>
    <row r="82" spans="1:13" s="1" customFormat="1" ht="38.25" customHeight="1">
      <c r="A82" s="29" t="s">
        <v>64</v>
      </c>
      <c r="B82" s="15" t="s">
        <v>94</v>
      </c>
      <c r="C82" s="77">
        <f>SUM(C83:C84)</f>
        <v>0</v>
      </c>
      <c r="D82" s="77">
        <f>SUM(D83:D84)</f>
        <v>0</v>
      </c>
      <c r="E82" s="79">
        <f t="shared" si="5"/>
        <v>0</v>
      </c>
      <c r="F82" s="2"/>
      <c r="G82" s="2"/>
      <c r="H82" s="2"/>
      <c r="I82" s="2"/>
      <c r="J82" s="2"/>
      <c r="K82" s="2"/>
      <c r="L82" s="2"/>
      <c r="M82" s="2"/>
    </row>
    <row r="83" spans="1:13" s="1" customFormat="1" ht="16.5" customHeight="1">
      <c r="A83" s="27">
        <v>1</v>
      </c>
      <c r="B83" s="17" t="s">
        <v>109</v>
      </c>
      <c r="C83" s="80"/>
      <c r="D83" s="80"/>
      <c r="E83" s="81">
        <f t="shared" si="5"/>
        <v>0</v>
      </c>
      <c r="F83" s="2"/>
      <c r="G83" s="2"/>
      <c r="H83" s="2"/>
      <c r="I83" s="2"/>
      <c r="J83" s="2"/>
      <c r="K83" s="2"/>
      <c r="L83" s="2"/>
      <c r="M83" s="2"/>
    </row>
    <row r="84" spans="1:13" s="8" customFormat="1" ht="18" hidden="1" customHeight="1">
      <c r="A84" s="27">
        <v>2</v>
      </c>
      <c r="B84" s="17"/>
      <c r="C84" s="80"/>
      <c r="D84" s="80"/>
      <c r="E84" s="81">
        <f t="shared" si="5"/>
        <v>0</v>
      </c>
      <c r="F84" s="7"/>
      <c r="G84" s="7"/>
      <c r="H84" s="7"/>
      <c r="I84" s="7"/>
      <c r="J84" s="7"/>
      <c r="K84" s="7"/>
      <c r="L84" s="7"/>
      <c r="M84" s="7"/>
    </row>
    <row r="85" spans="1:13" s="1" customFormat="1" ht="24.75" hidden="1" customHeight="1">
      <c r="A85" s="29" t="s">
        <v>66</v>
      </c>
      <c r="B85" s="15" t="s">
        <v>65</v>
      </c>
      <c r="C85" s="77">
        <f>SUM(C86:C87)</f>
        <v>0</v>
      </c>
      <c r="D85" s="77">
        <f>SUM(D86:D87)</f>
        <v>0</v>
      </c>
      <c r="E85" s="81">
        <f t="shared" si="5"/>
        <v>0</v>
      </c>
      <c r="F85" s="2"/>
      <c r="G85" s="2"/>
      <c r="H85" s="2"/>
      <c r="I85" s="2"/>
      <c r="J85" s="2"/>
      <c r="K85" s="2"/>
      <c r="L85" s="2"/>
      <c r="M85" s="2"/>
    </row>
    <row r="86" spans="1:13" s="1" customFormat="1" ht="17.25" hidden="1" customHeight="1">
      <c r="A86" s="27">
        <v>1</v>
      </c>
      <c r="B86" s="35"/>
      <c r="C86" s="80"/>
      <c r="D86" s="80"/>
      <c r="E86" s="81">
        <f t="shared" si="5"/>
        <v>0</v>
      </c>
      <c r="F86" s="2"/>
      <c r="G86" s="2"/>
      <c r="H86" s="2"/>
      <c r="I86" s="2"/>
      <c r="J86" s="2"/>
      <c r="K86" s="2"/>
      <c r="L86" s="2"/>
      <c r="M86" s="2"/>
    </row>
    <row r="87" spans="1:13" s="8" customFormat="1" ht="17.25" hidden="1" customHeight="1">
      <c r="A87" s="27">
        <v>2</v>
      </c>
      <c r="B87" s="35"/>
      <c r="C87" s="78"/>
      <c r="D87" s="78"/>
      <c r="E87" s="79">
        <f t="shared" si="5"/>
        <v>0</v>
      </c>
      <c r="F87" s="7"/>
      <c r="G87" s="7"/>
      <c r="H87" s="7"/>
      <c r="I87" s="7"/>
      <c r="J87" s="7"/>
      <c r="K87" s="7"/>
      <c r="L87" s="7"/>
      <c r="M87" s="7"/>
    </row>
    <row r="88" spans="1:13" s="8" customFormat="1" ht="43.5" customHeight="1">
      <c r="A88" s="14" t="s">
        <v>42</v>
      </c>
      <c r="B88" s="15" t="s">
        <v>43</v>
      </c>
      <c r="C88" s="77">
        <f>C6+C7-C23</f>
        <v>0.30000000000291038</v>
      </c>
      <c r="D88" s="77">
        <f>D6+D7-D23</f>
        <v>402.30000000000291</v>
      </c>
      <c r="E88" s="77">
        <f t="shared" si="5"/>
        <v>402</v>
      </c>
      <c r="F88" s="7"/>
      <c r="G88" s="7"/>
      <c r="H88" s="7"/>
      <c r="I88" s="7"/>
      <c r="J88" s="7"/>
      <c r="K88" s="7"/>
      <c r="L88" s="7"/>
      <c r="M88" s="7"/>
    </row>
    <row r="89" spans="1:13" s="1" customFormat="1" ht="12.75" customHeight="1">
      <c r="A89" s="64"/>
      <c r="B89" s="65"/>
      <c r="C89" s="10"/>
      <c r="D89" s="10"/>
      <c r="E89" s="10"/>
      <c r="F89" s="2"/>
      <c r="G89" s="2"/>
      <c r="H89" s="2"/>
      <c r="I89" s="2"/>
      <c r="J89" s="2"/>
      <c r="K89" s="2"/>
      <c r="L89" s="2"/>
      <c r="M89" s="2"/>
    </row>
    <row r="90" spans="1:13" s="1" customFormat="1" ht="12.75" customHeight="1">
      <c r="A90" s="64"/>
      <c r="B90" s="65"/>
      <c r="C90" s="10"/>
      <c r="D90" s="10"/>
      <c r="E90" s="10"/>
      <c r="F90" s="2"/>
      <c r="G90" s="2"/>
      <c r="H90" s="2"/>
      <c r="I90" s="2"/>
      <c r="J90" s="2"/>
      <c r="K90" s="2"/>
      <c r="L90" s="2"/>
      <c r="M90" s="2"/>
    </row>
    <row r="91" spans="1:13" s="1" customFormat="1" ht="24.75" customHeight="1">
      <c r="A91" s="10"/>
      <c r="B91" s="6"/>
      <c r="C91" s="10"/>
      <c r="D91" s="10"/>
      <c r="E91" s="10"/>
      <c r="F91" s="2"/>
      <c r="G91" s="2"/>
      <c r="H91" s="2"/>
      <c r="I91" s="2"/>
      <c r="J91" s="2"/>
      <c r="K91" s="2"/>
      <c r="L91" s="2"/>
      <c r="M91" s="2"/>
    </row>
    <row r="92" spans="1:13" s="1" customFormat="1" ht="16.5">
      <c r="B92" s="37" t="s">
        <v>2</v>
      </c>
      <c r="C92" s="6"/>
      <c r="D92" s="85" t="s">
        <v>103</v>
      </c>
      <c r="E92" s="85"/>
      <c r="F92" s="2"/>
      <c r="G92" s="2"/>
      <c r="H92" s="2"/>
      <c r="I92" s="2"/>
      <c r="J92" s="2"/>
      <c r="K92" s="2"/>
      <c r="L92" s="2"/>
      <c r="M92" s="2"/>
    </row>
    <row r="93" spans="1:13" ht="13.5" customHeight="1">
      <c r="A93" s="1"/>
      <c r="B93" s="1" t="s">
        <v>4</v>
      </c>
      <c r="C93" s="1"/>
      <c r="D93" s="87" t="s">
        <v>5</v>
      </c>
      <c r="E93" s="87"/>
    </row>
    <row r="94" spans="1:13" ht="7.5" customHeight="1">
      <c r="A94" s="1"/>
      <c r="B94" s="1"/>
      <c r="C94" s="1"/>
      <c r="D94" s="3"/>
      <c r="E94" s="3"/>
    </row>
    <row r="95" spans="1:13" ht="16.5">
      <c r="B95" s="8" t="s">
        <v>6</v>
      </c>
      <c r="D95" s="85" t="s">
        <v>104</v>
      </c>
      <c r="E95" s="85"/>
    </row>
    <row r="96" spans="1:13" ht="12" customHeight="1">
      <c r="D96" s="87" t="s">
        <v>5</v>
      </c>
      <c r="E96" s="87"/>
    </row>
    <row r="97" spans="2:2">
      <c r="B97" s="66" t="s">
        <v>1</v>
      </c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A1:E1"/>
    <mergeCell ref="A3:E3"/>
    <mergeCell ref="D93:E93"/>
    <mergeCell ref="D96:E96"/>
    <mergeCell ref="D92:E92"/>
    <mergeCell ref="D95:E95"/>
    <mergeCell ref="A2:E2"/>
  </mergeCells>
  <pageMargins left="0.15748031496062992" right="0.19685039370078741" top="0.23622047244094491" bottom="0.27559055118110237" header="0.15748031496062992" footer="0.19685039370078741"/>
  <pageSetup paperSize="9" scale="90" orientation="portrait" r:id="rId1"/>
  <headerFooter alignWithMargins="0"/>
  <ignoredErrors>
    <ignoredError sqref="E75:E7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Ekamutneri hamematakan</vt:lpstr>
      <vt:lpstr>Dramakani hamematakan</vt:lpstr>
      <vt:lpstr>'Dramakani hamematakan'!Область_печати</vt:lpstr>
      <vt:lpstr>'Ekamutneri hamematakan'!Область_печати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GOHAR_2</cp:lastModifiedBy>
  <cp:lastPrinted>2017-04-08T19:10:58Z</cp:lastPrinted>
  <dcterms:created xsi:type="dcterms:W3CDTF">1996-10-14T23:33:28Z</dcterms:created>
  <dcterms:modified xsi:type="dcterms:W3CDTF">2017-04-08T19:12:12Z</dcterms:modified>
</cp:coreProperties>
</file>